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150" windowWidth="22935" windowHeight="11850"/>
  </bookViews>
  <sheets>
    <sheet name="Отчет" sheetId="1" r:id="rId1"/>
  </sheets>
  <calcPr calcId="144525"/>
</workbook>
</file>

<file path=xl/calcChain.xml><?xml version="1.0" encoding="utf-8"?>
<calcChain xmlns="http://schemas.openxmlformats.org/spreadsheetml/2006/main">
  <c r="N17" i="1" l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G8" i="1"/>
  <c r="E8" i="1"/>
  <c r="N7" i="1"/>
  <c r="M7" i="1"/>
  <c r="J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<sst xmlns="http://schemas.openxmlformats.org/spreadsheetml/2006/main" count="20" uniqueCount="16">
  <si>
    <t>Отчет № 7. 04.09.2017 10:48:01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</si>
  <si>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</si>
  <si>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 депутата Совета народных депутатов Александровского района четвертого созыва по одномандатному избирательному округу №11</t>
  </si>
  <si>
    <t>В тыс. руб.</t>
  </si>
  <si>
    <t>1</t>
  </si>
  <si>
    <t>1.</t>
  </si>
  <si>
    <t>29.08.2017</t>
  </si>
  <si>
    <t/>
  </si>
  <si>
    <t>19.07.2017</t>
  </si>
  <si>
    <t>2.</t>
  </si>
  <si>
    <t>09.08.2017</t>
  </si>
  <si>
    <t>Председатель</t>
  </si>
  <si>
    <t>Территориальной избирательной комиссии Александровского района</t>
  </si>
  <si>
    <t xml:space="preserve">    Н.В. Петрова</t>
  </si>
  <si>
    <t>(инициалы, фамилия)</t>
  </si>
  <si>
    <t>По состоянию на 01.09.2017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</si>
</sst>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vertical="top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157479</xdr:rowOff>
    </xdr:from>
    <xdr:to>
      <xdr:col>2</xdr:col>
      <xdr:colOff>2032000</xdr:colOff>
      <xdr:row>21</xdr:row>
      <xdr:rowOff>116839</xdr:rowOff>
    </xdr:to>
    <xdr:sp macro="" textlink="">
      <xdr:nvSpPr>
        <xdr:cNvPr id="2" name="TextBox 1"/>
        <xdr:cNvSpPr txBox="1"/>
      </xdr:nvSpPr>
      <xdr:spPr>
        <a:xfrm>
          <a:off x="2895600" y="8669019"/>
          <a:ext cx="20320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/>
            </a:rPr>
            <a:t>__________________________</a:t>
          </a:r>
        </a:p>
        <a:p>
          <a:r>
            <a:rPr lang="ru-RU" sz="1100">
              <a:latin typeface="Times New Roman"/>
            </a:rPr>
            <a:t>              (дата, 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topLeftCell="A4" workbookViewId="0">
      <selection activeCell="D6" sqref="D6:H9"/>
    </sheetView>
  </sheetViews>
  <sheetFormatPr defaultRowHeight="15" x14ac:dyDescent="0.25"/>
  <cols>
    <col min="1" max="1" width="5.5703125" customWidth="1"/>
    <col min="2" max="3" width="36.7109375" customWidth="1"/>
    <col min="4" max="5" width="15.140625" customWidth="1"/>
    <col min="7" max="7" width="15.140625" customWidth="1"/>
    <col min="8" max="8" width="5.5703125" customWidth="1"/>
    <col min="9" max="9" width="15.140625" customWidth="1"/>
    <col min="10" max="10" width="12.7109375" customWidth="1"/>
    <col min="11" max="11" width="15.140625" customWidth="1"/>
    <col min="13" max="13" width="15.140625" customWidth="1"/>
    <col min="14" max="14" width="15.7109375" customWidth="1"/>
  </cols>
  <sheetData>
    <row r="1" spans="1:14" ht="14.45" customHeight="1" x14ac:dyDescent="0.25">
      <c r="N1" s="1" t="s">
        <v>0</v>
      </c>
    </row>
    <row r="2" spans="1:14" ht="205.9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N4" s="2" t="s">
        <v>15</v>
      </c>
    </row>
    <row r="5" spans="1:14" x14ac:dyDescent="0.25">
      <c r="N5" s="2" t="s">
        <v>3</v>
      </c>
    </row>
    <row r="6" spans="1:14" x14ac:dyDescent="0.25">
      <c r="A6" s="18" t="str">
        <f t="shared" ref="A6" si="0">"№
п/п"</f>
        <v>№
п/п</v>
      </c>
      <c r="B6" s="18" t="str">
        <f t="shared" ref="B6" si="1">"Наименование территории"</f>
        <v>Наименование территории</v>
      </c>
      <c r="C6" s="18" t="str">
        <f t="shared" ref="C6" si="2">"Фамилия, имя, отчество кандидата"</f>
        <v>Фамилия, имя, отчество кандидата</v>
      </c>
      <c r="D6" s="21" t="str">
        <f t="shared" ref="D6" si="3">"Поступило средств"</f>
        <v>Поступило средств</v>
      </c>
      <c r="E6" s="22"/>
      <c r="F6" s="22"/>
      <c r="G6" s="22"/>
      <c r="H6" s="23"/>
      <c r="I6" s="21" t="str">
        <f t="shared" ref="I6" si="4">"Израсходовано средств"</f>
        <v>Израсходовано средств</v>
      </c>
      <c r="J6" s="22"/>
      <c r="K6" s="22"/>
      <c r="L6" s="23"/>
      <c r="M6" s="21" t="str">
        <f t="shared" ref="M6" si="5">"Возвращено средств"</f>
        <v>Возвращено средств</v>
      </c>
      <c r="N6" s="23"/>
    </row>
    <row r="7" spans="1:14" x14ac:dyDescent="0.25">
      <c r="A7" s="19"/>
      <c r="B7" s="19"/>
      <c r="C7" s="19"/>
      <c r="D7" s="18" t="str">
        <f t="shared" ref="D7" si="6">"всего"</f>
        <v>всего</v>
      </c>
      <c r="E7" s="21" t="str">
        <f t="shared" ref="E7" si="7">"из них"</f>
        <v>из них</v>
      </c>
      <c r="F7" s="22"/>
      <c r="G7" s="22"/>
      <c r="H7" s="23"/>
      <c r="I7" s="18" t="str">
        <f t="shared" ref="I7" si="8">"всего"</f>
        <v>всего</v>
      </c>
      <c r="J7" s="21" t="str">
        <f t="shared" ref="J7" si="9">"из них финансовые операции по расходованию средств на сумму, превышающую 0 тыс. рублей"</f>
        <v>из них финансовые операции по расходованию средств на сумму, превышающую 0 тыс. рублей</v>
      </c>
      <c r="K7" s="22"/>
      <c r="L7" s="23"/>
      <c r="M7" s="18" t="str">
        <f t="shared" ref="M7" si="10">"сумма, тыс. руб."</f>
        <v>сумма, тыс. руб.</v>
      </c>
      <c r="N7" s="18" t="str">
        <f t="shared" ref="N7" si="11">"основание возврата"</f>
        <v>основание возврата</v>
      </c>
    </row>
    <row r="8" spans="1:14" x14ac:dyDescent="0.25">
      <c r="A8" s="19"/>
      <c r="B8" s="19"/>
      <c r="C8" s="19"/>
      <c r="D8" s="19"/>
      <c r="E8" s="21" t="str">
        <f t="shared" ref="E8" si="12">"пожертвования от юридических лиц на сумму, превышающую 0 тыс. рублей"</f>
        <v>пожертвования от юридических лиц на сумму, превышающую 0 тыс. рублей</v>
      </c>
      <c r="F8" s="23"/>
      <c r="G8" s="21" t="str">
        <f t="shared" ref="G8" si="13">"пожертвования от граждан на сумму, превышающую  0 тыс. рублей"</f>
        <v>пожертвования от граждан на сумму, превышающую  0 тыс. рублей</v>
      </c>
      <c r="H8" s="23"/>
      <c r="I8" s="19"/>
      <c r="J8" s="18" t="str">
        <f t="shared" ref="J8" si="14">"дата операции"</f>
        <v>дата операции</v>
      </c>
      <c r="K8" s="18" t="str">
        <f t="shared" ref="K8" si="15">"сумма, тыс. руб."</f>
        <v>сумма, тыс. руб.</v>
      </c>
      <c r="L8" s="18" t="str">
        <f t="shared" ref="L8" si="16">"назначение платежа"</f>
        <v>назначение платежа</v>
      </c>
      <c r="M8" s="19"/>
      <c r="N8" s="19"/>
    </row>
    <row r="9" spans="1:14" ht="51" x14ac:dyDescent="0.25">
      <c r="A9" s="20"/>
      <c r="B9" s="20"/>
      <c r="C9" s="20"/>
      <c r="D9" s="20"/>
      <c r="E9" s="3" t="str">
        <f>"сумма, тыс. руб."</f>
        <v>сумма, тыс. руб.</v>
      </c>
      <c r="F9" s="3" t="str">
        <f>"наименование юридического лица"</f>
        <v>наименование юридического лица</v>
      </c>
      <c r="G9" s="3" t="str">
        <f>"сумма, тыс. руб."</f>
        <v>сумма, тыс. руб.</v>
      </c>
      <c r="H9" s="3" t="str">
        <f>"кол-во граждан"</f>
        <v>кол-во граждан</v>
      </c>
      <c r="I9" s="20"/>
      <c r="J9" s="20"/>
      <c r="K9" s="20"/>
      <c r="L9" s="20"/>
      <c r="M9" s="20"/>
      <c r="N9" s="20"/>
    </row>
    <row r="10" spans="1:14" x14ac:dyDescent="0.25">
      <c r="A10" s="4" t="s">
        <v>4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3" t="str">
        <f>"14"</f>
        <v>14</v>
      </c>
    </row>
    <row r="11" spans="1:14" ht="63.75" x14ac:dyDescent="0.25">
      <c r="A11" s="5" t="s">
        <v>5</v>
      </c>
      <c r="B11" s="6" t="str">
        <f>"Одиннадцатый (№ 11)"</f>
        <v>Одиннадцатый (№ 11)</v>
      </c>
      <c r="C11" s="6" t="str">
        <f>"Очилова Галина Викторовна"</f>
        <v>Очилова Галина Викторовна</v>
      </c>
      <c r="D11" s="7"/>
      <c r="E11" s="7"/>
      <c r="F11" s="6" t="str">
        <f>""</f>
        <v/>
      </c>
      <c r="G11" s="7"/>
      <c r="H11" s="8"/>
      <c r="I11" s="7"/>
      <c r="J11" s="9" t="s">
        <v>6</v>
      </c>
      <c r="K11" s="7">
        <v>5</v>
      </c>
      <c r="L11" s="6" t="str">
        <f>"Выпуск, распространение печат.материалов"</f>
        <v>Выпуск, распространение печат.материалов</v>
      </c>
      <c r="M11" s="7"/>
      <c r="N11" s="6" t="str">
        <f>""</f>
        <v/>
      </c>
    </row>
    <row r="12" spans="1:14" ht="63.75" x14ac:dyDescent="0.25">
      <c r="A12" s="5" t="s">
        <v>7</v>
      </c>
      <c r="B12" s="6" t="str">
        <f>""</f>
        <v/>
      </c>
      <c r="C12" s="6" t="str">
        <f>""</f>
        <v/>
      </c>
      <c r="D12" s="7"/>
      <c r="E12" s="7"/>
      <c r="F12" s="6" t="str">
        <f>""</f>
        <v/>
      </c>
      <c r="G12" s="7"/>
      <c r="H12" s="8"/>
      <c r="I12" s="7"/>
      <c r="J12" s="9" t="s">
        <v>8</v>
      </c>
      <c r="K12" s="7">
        <v>0.2</v>
      </c>
      <c r="L12" s="6" t="str">
        <f>"Финансовое обеспечение сбора подписей"</f>
        <v>Финансовое обеспечение сбора подписей</v>
      </c>
      <c r="M12" s="7"/>
      <c r="N12" s="6" t="str">
        <f>""</f>
        <v/>
      </c>
    </row>
    <row r="13" spans="1:14" x14ac:dyDescent="0.25">
      <c r="A13" s="4" t="s">
        <v>7</v>
      </c>
      <c r="B13" s="10" t="str">
        <f>""</f>
        <v/>
      </c>
      <c r="C13" s="10" t="str">
        <f>"Итого по кандидату"</f>
        <v>Итого по кандидату</v>
      </c>
      <c r="D13" s="11">
        <v>5.5</v>
      </c>
      <c r="E13" s="11">
        <v>0</v>
      </c>
      <c r="F13" s="10" t="str">
        <f>""</f>
        <v/>
      </c>
      <c r="G13" s="11">
        <v>0</v>
      </c>
      <c r="H13" s="12"/>
      <c r="I13" s="11">
        <v>5.2</v>
      </c>
      <c r="J13" s="13"/>
      <c r="K13" s="11">
        <v>5.2</v>
      </c>
      <c r="L13" s="10" t="str">
        <f>""</f>
        <v/>
      </c>
      <c r="M13" s="11">
        <v>0</v>
      </c>
      <c r="N13" s="10" t="str">
        <f>""</f>
        <v/>
      </c>
    </row>
    <row r="14" spans="1:14" ht="63.75" x14ac:dyDescent="0.25">
      <c r="A14" s="5" t="s">
        <v>9</v>
      </c>
      <c r="B14" s="6" t="str">
        <f>"Одиннадцатый (№ 11)"</f>
        <v>Одиннадцатый (№ 11)</v>
      </c>
      <c r="C14" s="6" t="str">
        <f>"Платонов Николай Васильевич"</f>
        <v>Платонов Николай Васильевич</v>
      </c>
      <c r="D14" s="7">
        <v>6</v>
      </c>
      <c r="E14" s="7"/>
      <c r="F14" s="6" t="str">
        <f>""</f>
        <v/>
      </c>
      <c r="G14" s="7"/>
      <c r="H14" s="8"/>
      <c r="I14" s="7">
        <v>6</v>
      </c>
      <c r="J14" s="9" t="s">
        <v>10</v>
      </c>
      <c r="K14" s="7">
        <v>6</v>
      </c>
      <c r="L14" s="6" t="str">
        <f>"Выпуск, распространение печат.материалов"</f>
        <v>Выпуск, распространение печат.материалов</v>
      </c>
      <c r="M14" s="7"/>
      <c r="N14" s="6" t="str">
        <f>""</f>
        <v/>
      </c>
    </row>
    <row r="15" spans="1:14" x14ac:dyDescent="0.25">
      <c r="A15" s="4" t="s">
        <v>7</v>
      </c>
      <c r="B15" s="10" t="str">
        <f>""</f>
        <v/>
      </c>
      <c r="C15" s="10" t="str">
        <f>"Итого по кандидату"</f>
        <v>Итого по кандидату</v>
      </c>
      <c r="D15" s="11">
        <v>6</v>
      </c>
      <c r="E15" s="11">
        <v>0</v>
      </c>
      <c r="F15" s="10" t="str">
        <f>""</f>
        <v/>
      </c>
      <c r="G15" s="11">
        <v>0</v>
      </c>
      <c r="H15" s="12"/>
      <c r="I15" s="11">
        <v>6</v>
      </c>
      <c r="J15" s="13"/>
      <c r="K15" s="11">
        <v>6</v>
      </c>
      <c r="L15" s="10" t="str">
        <f>""</f>
        <v/>
      </c>
      <c r="M15" s="11">
        <v>0</v>
      </c>
      <c r="N15" s="10" t="str">
        <f>""</f>
        <v/>
      </c>
    </row>
    <row r="16" spans="1:14" ht="25.5" x14ac:dyDescent="0.25">
      <c r="A16" s="4" t="s">
        <v>7</v>
      </c>
      <c r="B16" s="10" t="str">
        <f>""</f>
        <v/>
      </c>
      <c r="C16" s="10" t="str">
        <f>"Избирательный округ (Одиннадцатый (№ 11)), всего"</f>
        <v>Избирательный округ (Одиннадцатый (№ 11)), всего</v>
      </c>
      <c r="D16" s="11">
        <v>11.5</v>
      </c>
      <c r="E16" s="11">
        <v>0</v>
      </c>
      <c r="F16" s="10" t="str">
        <f>""</f>
        <v/>
      </c>
      <c r="G16" s="11">
        <v>0</v>
      </c>
      <c r="H16" s="12"/>
      <c r="I16" s="11">
        <v>11.2</v>
      </c>
      <c r="J16" s="13"/>
      <c r="K16" s="11">
        <v>11.2</v>
      </c>
      <c r="L16" s="10" t="str">
        <f>""</f>
        <v/>
      </c>
      <c r="M16" s="11">
        <v>0</v>
      </c>
      <c r="N16" s="10" t="str">
        <f>""</f>
        <v/>
      </c>
    </row>
    <row r="17" spans="1:14" x14ac:dyDescent="0.25">
      <c r="A17" s="4" t="s">
        <v>7</v>
      </c>
      <c r="B17" s="10" t="str">
        <f>""</f>
        <v/>
      </c>
      <c r="C17" s="10" t="str">
        <f>"Итого"</f>
        <v>Итого</v>
      </c>
      <c r="D17" s="11">
        <v>11.5</v>
      </c>
      <c r="E17" s="11">
        <v>0</v>
      </c>
      <c r="F17" s="10" t="str">
        <f>""</f>
        <v/>
      </c>
      <c r="G17" s="11">
        <v>0</v>
      </c>
      <c r="H17" s="12">
        <v>0</v>
      </c>
      <c r="I17" s="11">
        <v>11.2</v>
      </c>
      <c r="J17" s="13"/>
      <c r="K17" s="11">
        <v>11.2</v>
      </c>
      <c r="L17" s="10" t="str">
        <f>""</f>
        <v/>
      </c>
      <c r="M17" s="11">
        <v>0</v>
      </c>
      <c r="N17" s="10" t="str">
        <f>""</f>
        <v/>
      </c>
    </row>
    <row r="20" spans="1:14" x14ac:dyDescent="0.25">
      <c r="A20" s="14" t="s">
        <v>11</v>
      </c>
      <c r="B20" s="14"/>
      <c r="C20" s="16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30" customHeight="1" x14ac:dyDescent="0.25">
      <c r="A21" s="15" t="s">
        <v>12</v>
      </c>
      <c r="B21" s="15"/>
      <c r="C21" s="17" t="s">
        <v>14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</sheetData>
  <mergeCells count="23"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A20:B20"/>
    <mergeCell ref="A21:B21"/>
    <mergeCell ref="C20:N20"/>
    <mergeCell ref="C21:N21"/>
    <mergeCell ref="I7:I9"/>
    <mergeCell ref="J7:L7"/>
    <mergeCell ref="M7:M9"/>
    <mergeCell ref="N7:N9"/>
    <mergeCell ref="E8:F8"/>
    <mergeCell ref="G8:H8"/>
    <mergeCell ref="J8:J9"/>
    <mergeCell ref="K8:K9"/>
    <mergeCell ref="L8:L9"/>
  </mergeCells>
  <pageMargins left="0.34722222222222221" right="0.1388888888888889" top="0.1388888888888889" bottom="0.1388888888888889" header="0.3" footer="0.3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Петрова</cp:lastModifiedBy>
  <dcterms:created xsi:type="dcterms:W3CDTF">2017-09-04T07:48:19Z</dcterms:created>
  <dcterms:modified xsi:type="dcterms:W3CDTF">2017-09-04T07:41:04Z</dcterms:modified>
</cp:coreProperties>
</file>