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7735" windowHeight="13545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B46" i="1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H7"/>
  <c r="G7"/>
  <c r="F7"/>
  <c r="E7"/>
  <c r="D7"/>
  <c r="C7"/>
  <c r="B7"/>
  <c r="A7"/>
</calcChain>
</file>

<file path=xl/sharedStrings.xml><?xml version="1.0" encoding="utf-8"?>
<sst xmlns="http://schemas.openxmlformats.org/spreadsheetml/2006/main" count="45" uniqueCount="38">
  <si>
    <t>Отчет № 9. 08.10.2020 13:35:01</t>
  </si>
  <si>
    <t>Сведения о поступлении и расходовании средств избирательных фондов кандидатов (кросс-таблица на основании итоговых финансовых отчетов)
 </t>
  </si>
  <si>
    <t>Дополнительные выборы депутатов Совета народных депутатов муниципального образования Следневское сельское поселение пятого созыва по одномандатным избирательным округам № 1, 3</t>
  </si>
  <si>
    <t>Территориальная избирательная комиссия Александровского района</t>
  </si>
  <si>
    <t>По состоянию на 30.09.2020</t>
  </si>
  <si>
    <t>В руб.</t>
  </si>
  <si>
    <t>1</t>
  </si>
  <si>
    <t/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</si>
  <si>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</si>
  <si>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</si>
  <si>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</si>
  <si>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</si>
  <si>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</si>
  <si>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</si>
  <si>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</si>
  <si>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</si>
  <si>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</si>
  <si>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1.2.4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</si>
  <si>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</si>
  <si>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</si>
  <si>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</si>
  <si>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</si>
  <si>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</si>
  <si>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</si>
  <si>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</si>
  <si>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</si>
  <si>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</si>
  <si>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</si>
  <si>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</si>
  <si>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</si>
  <si>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</si>
  <si>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</si>
  <si>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</si>
  <si>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</si>
  <si>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</si>
  <si>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</si>
  <si>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</t>
  </si>
  <si>
    <t>4.1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</si>
</sst>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textRotation="90"/>
    </xf>
    <xf numFmtId="0" fontId="5" fillId="3" borderId="1" xfId="0" applyNumberFormat="1" applyFont="1" applyFill="1" applyBorder="1" applyAlignment="1">
      <alignment horizontal="center" vertical="center" textRotation="90" wrapText="1"/>
    </xf>
    <xf numFmtId="0" fontId="4" fillId="3" borderId="1" xfId="0" applyNumberFormat="1" applyFont="1" applyFill="1" applyBorder="1" applyAlignment="1">
      <alignment horizontal="center" vertical="center" textRotation="90" wrapText="1"/>
    </xf>
    <xf numFmtId="0" fontId="0" fillId="0" borderId="0" xfId="0" quotePrefix="1" applyAlignment="1"/>
    <xf numFmtId="0" fontId="5" fillId="3" borderId="1" xfId="0" quotePrefix="1" applyNumberFormat="1" applyFont="1" applyFill="1" applyBorder="1" applyAlignment="1">
      <alignment horizontal="center" vertical="center" wrapText="1"/>
    </xf>
    <xf numFmtId="0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tabSelected="1" topLeftCell="A7" workbookViewId="0"/>
  </sheetViews>
  <sheetFormatPr defaultRowHeight="15"/>
  <cols>
    <col min="1" max="1" width="8.140625" customWidth="1"/>
    <col min="2" max="2" width="19.5703125" customWidth="1"/>
    <col min="3" max="3" width="6.140625" customWidth="1"/>
    <col min="4" max="7" width="19.5703125" customWidth="1"/>
    <col min="8" max="8" width="22.140625" customWidth="1"/>
    <col min="9" max="9" width="9.140625" customWidth="1"/>
  </cols>
  <sheetData>
    <row r="1" spans="1:9" ht="15" customHeight="1">
      <c r="H1" s="1" t="s">
        <v>0</v>
      </c>
    </row>
    <row r="2" spans="1:9" ht="121.1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9" ht="15.75">
      <c r="A3" s="3" t="s">
        <v>2</v>
      </c>
      <c r="B3" s="3"/>
      <c r="C3" s="3"/>
      <c r="D3" s="3"/>
      <c r="E3" s="3"/>
      <c r="F3" s="3"/>
      <c r="G3" s="3"/>
      <c r="H3" s="3"/>
    </row>
    <row r="4" spans="1:9" ht="15.75">
      <c r="A4" s="3" t="s">
        <v>3</v>
      </c>
      <c r="B4" s="3"/>
      <c r="C4" s="3"/>
      <c r="D4" s="3"/>
      <c r="E4" s="3"/>
      <c r="F4" s="3"/>
      <c r="G4" s="3"/>
      <c r="H4" s="3"/>
    </row>
    <row r="5" spans="1:9">
      <c r="H5" s="4" t="s">
        <v>4</v>
      </c>
    </row>
    <row r="6" spans="1:9">
      <c r="H6" s="4" t="s">
        <v>5</v>
      </c>
    </row>
    <row r="7" spans="1:9" ht="125.25" customHeight="1">
      <c r="A7" s="5" t="str">
        <f>"№ строки"</f>
        <v>№ строки</v>
      </c>
      <c r="B7" s="6" t="str">
        <f>"Строка финансового отчета"</f>
        <v>Строка финансового отчета</v>
      </c>
      <c r="C7" s="8" t="str">
        <f>"Шифр строки"</f>
        <v>Шифр строки</v>
      </c>
      <c r="D7" s="8" t="str">
        <f>"Итого по избирательным объединениям, кандидатам"</f>
        <v>Итого по избирательным объединениям, кандидатам</v>
      </c>
      <c r="E7" s="9" t="str">
        <f>"Кисляков Сергей Викторович"</f>
        <v>Кисляков Сергей Викторович</v>
      </c>
      <c r="F7" s="9" t="str">
        <f>"Избирательный округ (Первый (№ 1)), всего"</f>
        <v>Избирательный округ (Первый (№ 1)), всего</v>
      </c>
      <c r="G7" s="9" t="str">
        <f>"Павленкова Светлана Анатольевна"</f>
        <v>Павленкова Светлана Анатольевна</v>
      </c>
      <c r="H7" s="9" t="str">
        <f>"Избирательный округ (Третий (№ 3)), всего"</f>
        <v>Избирательный округ (Третий (№ 3)), всего</v>
      </c>
    </row>
    <row r="8" spans="1:9">
      <c r="A8" s="11" t="s">
        <v>6</v>
      </c>
      <c r="B8" s="6" t="str">
        <f>"2"</f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7"/>
    </row>
    <row r="9" spans="1:9" ht="45" customHeight="1">
      <c r="A9" s="12" t="s">
        <v>6</v>
      </c>
      <c r="B9" s="13" t="str">
        <f>"Поступило средств в избирательный фонд, всего"</f>
        <v>Поступило средств в избирательный фонд, всего</v>
      </c>
      <c r="C9" s="14">
        <v>10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0"/>
    </row>
    <row r="10" spans="1:9">
      <c r="A10" s="12" t="s">
        <v>7</v>
      </c>
      <c r="B10" s="14" t="str">
        <f>"в том числе"</f>
        <v>в том числе</v>
      </c>
      <c r="C10" s="14"/>
      <c r="D10" s="15"/>
      <c r="E10" s="15"/>
      <c r="F10" s="15"/>
      <c r="G10" s="15"/>
      <c r="H10" s="15"/>
      <c r="I10" s="10"/>
    </row>
    <row r="11" spans="1:9" ht="90" customHeight="1">
      <c r="A11" s="12" t="s">
        <v>8</v>
      </c>
      <c r="B11" s="13" t="str">
        <f>"Поступило средств в установленном порядке для формирования избиратеельного фонда"</f>
        <v>Поступило средств в установленном порядке для формирования избиратеельного фонда</v>
      </c>
      <c r="C11" s="14">
        <v>20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0"/>
    </row>
    <row r="12" spans="1:9">
      <c r="A12" s="12" t="s">
        <v>7</v>
      </c>
      <c r="B12" s="14" t="str">
        <f>"из них"</f>
        <v>из них</v>
      </c>
      <c r="C12" s="14"/>
      <c r="D12" s="15"/>
      <c r="E12" s="15"/>
      <c r="F12" s="15"/>
      <c r="G12" s="15"/>
      <c r="H12" s="15"/>
      <c r="I12" s="10"/>
    </row>
    <row r="13" spans="1:9" ht="45" customHeight="1">
      <c r="A13" s="12" t="s">
        <v>9</v>
      </c>
      <c r="B13" s="13" t="str">
        <f>"Собственные средства кандидата"</f>
        <v>Собственные средства кандидата</v>
      </c>
      <c r="C13" s="14">
        <v>30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0"/>
    </row>
    <row r="14" spans="1:9" ht="90" customHeight="1">
      <c r="A14" s="12" t="s">
        <v>10</v>
      </c>
      <c r="B14" s="13" t="str">
        <f>"Средства, выделенные кандидату выдвинувшим его избирательным объединением"</f>
        <v>Средства, выделенные кандидату выдвинувшим его избирательным объединением</v>
      </c>
      <c r="C14" s="14">
        <v>40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0"/>
    </row>
    <row r="15" spans="1:9" ht="45" customHeight="1">
      <c r="A15" s="12" t="s">
        <v>11</v>
      </c>
      <c r="B15" s="13" t="str">
        <f>"Добровольные пожертвования гражданина"</f>
        <v>Добровольные пожертвования гражданина</v>
      </c>
      <c r="C15" s="14">
        <v>50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0"/>
    </row>
    <row r="16" spans="1:9" ht="60" customHeight="1">
      <c r="A16" s="12" t="s">
        <v>12</v>
      </c>
      <c r="B16" s="13" t="str">
        <f>"Добровольные пожертвования юридического лица"</f>
        <v>Добровольные пожертвования юридического лица</v>
      </c>
      <c r="C16" s="14">
        <v>60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0"/>
    </row>
    <row r="17" spans="1:9" ht="150" customHeight="1">
      <c r="A17" s="12" t="s">
        <v>13</v>
      </c>
      <c r="B17" s="13" t="str">
        <f>"Поступило в избирательный фонд денежных средств, подпадающих под действие п.1,4,5,6 ст.57 Закона Владимирской области от 13.02.2003 № 10-ОЗ"</f>
        <v>Поступило в избирательный фонд денежных средств, подпадающих под действие п.1,4,5,6 ст.57 Закона Владимирской области от 13.02.2003 № 10-ОЗ</v>
      </c>
      <c r="C17" s="14">
        <v>70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0"/>
    </row>
    <row r="18" spans="1:9">
      <c r="A18" s="12" t="s">
        <v>7</v>
      </c>
      <c r="B18" s="14" t="str">
        <f>"из них"</f>
        <v>из них</v>
      </c>
      <c r="C18" s="14"/>
      <c r="D18" s="15"/>
      <c r="E18" s="15"/>
      <c r="F18" s="15"/>
      <c r="G18" s="15"/>
      <c r="H18" s="15"/>
      <c r="I18" s="10"/>
    </row>
    <row r="19" spans="1:9" ht="45" customHeight="1">
      <c r="A19" s="12" t="s">
        <v>14</v>
      </c>
      <c r="B19" s="13" t="str">
        <f>"Собственные средства кандидата"</f>
        <v>Собственные средства кандидата</v>
      </c>
      <c r="C19" s="14">
        <v>80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0"/>
    </row>
    <row r="20" spans="1:9" ht="90" customHeight="1">
      <c r="A20" s="12" t="s">
        <v>15</v>
      </c>
      <c r="B20" s="13" t="str">
        <f>"Средства, выделенные кандидату выдвинувшим его избирательным объединением"</f>
        <v>Средства, выделенные кандидату выдвинувшим его избирательным объединением</v>
      </c>
      <c r="C20" s="14">
        <v>90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0"/>
    </row>
    <row r="21" spans="1:9" ht="30" customHeight="1">
      <c r="A21" s="12" t="s">
        <v>16</v>
      </c>
      <c r="B21" s="13" t="str">
        <f>"Средства гражданина"</f>
        <v>Средства гражданина</v>
      </c>
      <c r="C21" s="14">
        <v>100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0"/>
    </row>
    <row r="22" spans="1:9" ht="45" customHeight="1">
      <c r="A22" s="12" t="s">
        <v>17</v>
      </c>
      <c r="B22" s="13" t="str">
        <f>"Средства юридического лица"</f>
        <v>Средства юридического лица</v>
      </c>
      <c r="C22" s="14">
        <v>110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0"/>
    </row>
    <row r="23" spans="1:9" ht="60" customHeight="1">
      <c r="A23" s="12" t="s">
        <v>18</v>
      </c>
      <c r="B23" s="13" t="str">
        <f>"Возвращено денежных средств из избирательного фонда, всего"</f>
        <v>Возвращено денежных средств из избирательного фонда, всего</v>
      </c>
      <c r="C23" s="14">
        <v>120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0"/>
    </row>
    <row r="24" spans="1:9">
      <c r="A24" s="12" t="s">
        <v>7</v>
      </c>
      <c r="B24" s="14" t="str">
        <f>"из них"</f>
        <v>из них</v>
      </c>
      <c r="C24" s="14"/>
      <c r="D24" s="15"/>
      <c r="E24" s="15"/>
      <c r="F24" s="15"/>
      <c r="G24" s="15"/>
      <c r="H24" s="15"/>
      <c r="I24" s="10"/>
    </row>
    <row r="25" spans="1:9" ht="30" customHeight="1">
      <c r="A25" s="12" t="s">
        <v>19</v>
      </c>
      <c r="B25" s="13" t="str">
        <f>"Перечислено в доход бюджета"</f>
        <v>Перечислено в доход бюджета</v>
      </c>
      <c r="C25" s="14">
        <v>130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0"/>
    </row>
    <row r="26" spans="1:9" ht="120" customHeight="1">
      <c r="A26" s="12" t="s">
        <v>20</v>
      </c>
      <c r="B26" s="13" t="str">
        <f>"Возвращено жертвователям денежных средств, поступивших с нарушением установленного порядка"</f>
        <v>Возвращено жертвователям денежных средств, поступивших с нарушением установленного порядка</v>
      </c>
      <c r="C26" s="14">
        <v>140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0"/>
    </row>
    <row r="27" spans="1:9">
      <c r="A27" s="12" t="s">
        <v>7</v>
      </c>
      <c r="B27" s="14" t="str">
        <f>"из них"</f>
        <v>из них</v>
      </c>
      <c r="C27" s="14"/>
      <c r="D27" s="15"/>
      <c r="E27" s="15"/>
      <c r="F27" s="15"/>
      <c r="G27" s="15"/>
      <c r="H27" s="15"/>
      <c r="I27" s="10"/>
    </row>
    <row r="28" spans="1:9" ht="165" customHeight="1">
      <c r="A28" s="12" t="s">
        <v>21</v>
      </c>
      <c r="B28" s="13" t="str">
        <f>"Гражданам, которым запрещено осуществлять пожертвования либо не указавшим обязательные сведения в платежном документе"</f>
        <v>Гражданам, которым запрещено осуществлять пожертвования либо не указавшим обязательные сведения в платежном документе</v>
      </c>
      <c r="C28" s="14">
        <v>150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0"/>
    </row>
    <row r="29" spans="1:9" ht="135" customHeight="1">
      <c r="A29" s="12" t="s">
        <v>22</v>
      </c>
      <c r="B29" s="13" t="str">
        <f>"Юридическим лицам, которым запрещено осуществлять пожертвования либо не указавшим обязательные сведения"</f>
        <v>Юридическим лицам, которым запрещено осуществлять пожертвования либо не указавшим обязательные сведения</v>
      </c>
      <c r="C29" s="14">
        <v>160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0"/>
    </row>
    <row r="30" spans="1:9" ht="75" customHeight="1">
      <c r="A30" s="12" t="s">
        <v>23</v>
      </c>
      <c r="B30" s="13" t="str">
        <f>"Средств, поступивших с превышением предельного размера"</f>
        <v>Средств, поступивших с превышением предельного размера</v>
      </c>
      <c r="C30" s="14">
        <v>170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0"/>
    </row>
    <row r="31" spans="1:9" ht="90" customHeight="1">
      <c r="A31" s="12" t="s">
        <v>24</v>
      </c>
      <c r="B31" s="13" t="str">
        <f>"Возвращено денежных средств, поступивших в установленном порядке"</f>
        <v>Возвращено денежных средств, поступивших в установленном порядке</v>
      </c>
      <c r="C31" s="14">
        <v>180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0"/>
    </row>
    <row r="32" spans="1:9" ht="30" customHeight="1">
      <c r="A32" s="12" t="s">
        <v>25</v>
      </c>
      <c r="B32" s="13" t="str">
        <f>"Израсходовано средств, всего"</f>
        <v>Израсходовано средств, всего</v>
      </c>
      <c r="C32" s="14">
        <v>190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0"/>
    </row>
    <row r="33" spans="1:9">
      <c r="A33" s="12" t="s">
        <v>7</v>
      </c>
      <c r="B33" s="14" t="str">
        <f>"из них"</f>
        <v>из них</v>
      </c>
      <c r="C33" s="14"/>
      <c r="D33" s="15"/>
      <c r="E33" s="15"/>
      <c r="F33" s="15"/>
      <c r="G33" s="15"/>
      <c r="H33" s="15"/>
      <c r="I33" s="10"/>
    </row>
    <row r="34" spans="1:9" ht="45" customHeight="1">
      <c r="A34" s="12" t="s">
        <v>26</v>
      </c>
      <c r="B34" s="13" t="str">
        <f>"На организацию сбора подписей избирателей"</f>
        <v>На организацию сбора подписей избирателей</v>
      </c>
      <c r="C34" s="14">
        <v>200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0"/>
    </row>
    <row r="35" spans="1:9" ht="75" customHeight="1">
      <c r="A35" s="12" t="s">
        <v>27</v>
      </c>
      <c r="B35" s="13" t="str">
        <f>"из них на оплату труда лиц, привлекаемых для сбора подписей избирателей"</f>
        <v>из них на оплату труда лиц, привлекаемых для сбора подписей избирателей</v>
      </c>
      <c r="C35" s="14">
        <v>210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0"/>
    </row>
    <row r="36" spans="1:9" ht="75" customHeight="1">
      <c r="A36" s="12" t="s">
        <v>28</v>
      </c>
      <c r="B36" s="13" t="str">
        <f>"На предвыборную агитацию через организации телерадиовещания"</f>
        <v>На предвыборную агитацию через организации телерадиовещания</v>
      </c>
      <c r="C36" s="14">
        <v>220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0"/>
    </row>
    <row r="37" spans="1:9" ht="75" customHeight="1">
      <c r="A37" s="12" t="s">
        <v>29</v>
      </c>
      <c r="B37" s="13" t="str">
        <f>"На предвыборную агитацию через редакции периодических печатных изданий"</f>
        <v>На предвыборную агитацию через редакции периодических печатных изданий</v>
      </c>
      <c r="C37" s="14">
        <v>230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0"/>
    </row>
    <row r="38" spans="1:9" ht="45" customHeight="1">
      <c r="A38" s="12" t="s">
        <v>30</v>
      </c>
      <c r="B38" s="13" t="str">
        <f>"На предвыборную агитацию через сетевые издания"</f>
        <v>На предвыборную агитацию через сетевые издания</v>
      </c>
      <c r="C38" s="14">
        <v>240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0"/>
    </row>
    <row r="39" spans="1:9" ht="105" customHeight="1">
      <c r="A39" s="12" t="s">
        <v>31</v>
      </c>
      <c r="B39" s="13" t="str">
        <f>"На выпуск и распространение печатных, аудиовизуальных и иных агитационных материалов"</f>
        <v>На выпуск и распространение печатных, аудиовизуальных и иных агитационных материалов</v>
      </c>
      <c r="C39" s="14">
        <v>250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0"/>
    </row>
    <row r="40" spans="1:9" ht="60" customHeight="1">
      <c r="A40" s="12" t="s">
        <v>32</v>
      </c>
      <c r="B40" s="13" t="str">
        <f>"На проведение агитационных публичных мероприятий"</f>
        <v>На проведение агитационных публичных мероприятий</v>
      </c>
      <c r="C40" s="14">
        <v>260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0"/>
    </row>
    <row r="41" spans="1:9" ht="90" customHeight="1">
      <c r="A41" s="12" t="s">
        <v>33</v>
      </c>
      <c r="B41" s="13" t="str">
        <f>"На оплату работ (услуг) информационного и консультационного характера"</f>
        <v>На оплату работ (услуг) информационного и консультационного характера</v>
      </c>
      <c r="C41" s="14">
        <v>270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0"/>
    </row>
    <row r="42" spans="1:9" ht="120" customHeight="1">
      <c r="A42" s="12" t="s">
        <v>34</v>
      </c>
      <c r="B42" s="13" t="str">
        <f>"На оплату других работ (услуг), выполненных (оказанных) юридическими лицами или гражданами РФ по договорам"</f>
        <v>На оплату других работ (услуг), выполненных (оказанных) юридическими лицами или гражданами РФ по договорам</v>
      </c>
      <c r="C42" s="14">
        <v>280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0"/>
    </row>
    <row r="43" spans="1:9" ht="105" customHeight="1">
      <c r="A43" s="12" t="s">
        <v>35</v>
      </c>
      <c r="B43" s="13" t="str">
        <f>"На оплату иных расходов, непосредственно связанных с проведением избирательной кампании"</f>
        <v>На оплату иных расходов, непосредственно связанных с проведением избирательной кампании</v>
      </c>
      <c r="C43" s="14">
        <v>290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0"/>
    </row>
    <row r="44" spans="1:9" ht="135" customHeight="1">
      <c r="A44" s="12" t="s">
        <v>36</v>
      </c>
      <c r="B44" s="13" t="str">
        <f>"Остаток средств фонда на дату сдачи отчета (заверяется банковской справкой ) (стр.310=стр.10-стр.120-стр.190-стр.300)"</f>
        <v>Остаток средств фонда на дату сдачи отчета (заверяется банковской справкой ) (стр.310=стр.10-стр.120-стр.190-стр.300)</v>
      </c>
      <c r="C44" s="14">
        <v>310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0"/>
    </row>
    <row r="45" spans="1:9">
      <c r="A45" s="12" t="s">
        <v>7</v>
      </c>
      <c r="B45" s="14" t="str">
        <f>"из них"</f>
        <v>из них</v>
      </c>
      <c r="C45" s="14"/>
      <c r="D45" s="15"/>
      <c r="E45" s="15"/>
      <c r="F45" s="15"/>
      <c r="G45" s="15"/>
      <c r="H45" s="15"/>
      <c r="I45" s="10"/>
    </row>
    <row r="46" spans="1:9" ht="135" customHeight="1">
      <c r="A46" s="12" t="s">
        <v>37</v>
      </c>
      <c r="B46" s="13" t="str">
        <f>"Распределено неизрасходованного остатка средств фонда пропорционально перечисленным в избирательный фонд денежным средствам"</f>
        <v>Распределено неизрасходованного остатка средств фонда пропорционально перечисленным в избирательный фонд денежным средствам</v>
      </c>
      <c r="C46" s="14">
        <v>300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0"/>
    </row>
    <row r="47" spans="1:9">
      <c r="I47" s="10"/>
    </row>
  </sheetData>
  <mergeCells count="3">
    <mergeCell ref="A2:H2"/>
    <mergeCell ref="A3:H3"/>
    <mergeCell ref="A4:H4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2020-10-08T10:35:09Z</dcterms:created>
  <dcterms:modified xsi:type="dcterms:W3CDTF">2020-10-08T10:35:47Z</dcterms:modified>
</cp:coreProperties>
</file>