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23082023\"/>
    </mc:Choice>
  </mc:AlternateContent>
  <xr:revisionPtr revIDLastSave="0" documentId="13_ncr:1_{C03AB78F-9B3B-4361-B2AB-7756DCC2FA17}" xr6:coauthVersionLast="47" xr6:coauthVersionMax="47" xr10:uidLastSave="{00000000-0000-0000-0000-000000000000}"/>
  <bookViews>
    <workbookView xWindow="4560" yWindow="600" windowWidth="21600" windowHeight="14520" xr2:uid="{00000000-000D-0000-FFFF-FFFF00000000}"/>
  </bookViews>
  <sheets>
    <sheet name="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1" l="1"/>
  <c r="K22" i="1"/>
  <c r="E22" i="1"/>
  <c r="B22" i="1"/>
  <c r="M21" i="1"/>
  <c r="K21" i="1"/>
  <c r="E21" i="1"/>
  <c r="B21" i="1"/>
  <c r="M20" i="1"/>
  <c r="K20" i="1"/>
  <c r="E20" i="1"/>
  <c r="B20" i="1"/>
  <c r="M13" i="1"/>
  <c r="K13" i="1"/>
  <c r="E13" i="1"/>
  <c r="B13" i="1"/>
  <c r="M12" i="1"/>
  <c r="K12" i="1"/>
  <c r="E12" i="1"/>
  <c r="B12" i="1"/>
  <c r="M11" i="1"/>
  <c r="L11" i="1"/>
  <c r="K11" i="1"/>
  <c r="J11" i="1"/>
  <c r="I11" i="1"/>
  <c r="H11" i="1"/>
  <c r="G11" i="1"/>
  <c r="F11" i="1"/>
  <c r="E11" i="1"/>
  <c r="D11" i="1"/>
  <c r="C11" i="1"/>
  <c r="B11" i="1"/>
  <c r="G10" i="1"/>
  <c r="F10" i="1"/>
  <c r="E10" i="1"/>
  <c r="D10" i="1"/>
  <c r="K9" i="1"/>
  <c r="J9" i="1"/>
  <c r="I9" i="1"/>
  <c r="F9" i="1"/>
  <c r="D9" i="1"/>
  <c r="M8" i="1"/>
  <c r="L8" i="1"/>
  <c r="I8" i="1"/>
  <c r="H8" i="1"/>
  <c r="D8" i="1"/>
  <c r="C8" i="1"/>
  <c r="L7" i="1"/>
  <c r="H7" i="1"/>
  <c r="C7" i="1"/>
  <c r="B7" i="1"/>
  <c r="A7" i="1"/>
</calcChain>
</file>

<file path=xl/sharedStrings.xml><?xml version="1.0" encoding="utf-8"?>
<sst xmlns="http://schemas.openxmlformats.org/spreadsheetml/2006/main" count="21" uniqueCount="16">
  <si>
    <t>Отчет № 7. 23.08.2023 11:40:25</t>
  </si>
  <si>
    <t>Выборы депутатов Законодательного Собрания Владимирской области восьмого созыва</t>
  </si>
  <si>
    <t>Округ №5 (№ 5)</t>
  </si>
  <si>
    <t>В тыс. руб.</t>
  </si>
  <si>
    <t>1</t>
  </si>
  <si>
    <t>1.</t>
  </si>
  <si>
    <t/>
  </si>
  <si>
    <t>2.</t>
  </si>
  <si>
    <t>Евстигнеев Андрей Евгеньевич</t>
  </si>
  <si>
    <t>Корешков Алексей Владимирович</t>
  </si>
  <si>
    <t>Юдина Елена Сергеевна</t>
  </si>
  <si>
    <t>Итого по кандидату</t>
  </si>
  <si>
    <t>3.</t>
  </si>
  <si>
    <t>4.</t>
  </si>
  <si>
    <t>По состоянию на 23.08.2023</t>
  </si>
  <si>
    <t>СВЕДЕНИЯ
 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</si>
</sst>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topLeftCell="A10" workbookViewId="0">
      <selection activeCell="A2" sqref="A2:M2"/>
    </sheetView>
  </sheetViews>
  <sheetFormatPr defaultRowHeight="15" x14ac:dyDescent="0.25"/>
  <cols>
    <col min="1" max="1" width="8.140625" customWidth="1"/>
    <col min="2" max="4" width="15.7109375" customWidth="1"/>
    <col min="5" max="5" width="12.710937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2.7109375" customWidth="1"/>
    <col min="12" max="12" width="15.7109375" customWidth="1"/>
    <col min="13" max="13" width="21.5703125" customWidth="1"/>
    <col min="14" max="14" width="9.140625" customWidth="1"/>
  </cols>
  <sheetData>
    <row r="1" spans="1:14" ht="15" customHeight="1" x14ac:dyDescent="0.25">
      <c r="M1" s="1" t="s">
        <v>0</v>
      </c>
    </row>
    <row r="2" spans="1:14" ht="206.1" customHeight="1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15.75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15.75" x14ac:dyDescent="0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4" x14ac:dyDescent="0.25">
      <c r="M5" s="3" t="s">
        <v>14</v>
      </c>
    </row>
    <row r="6" spans="1:14" x14ac:dyDescent="0.25">
      <c r="M6" s="3" t="s">
        <v>3</v>
      </c>
    </row>
    <row r="7" spans="1:14" ht="24" customHeight="1" x14ac:dyDescent="0.25">
      <c r="A7" s="16" t="str">
        <f t="shared" ref="A7" si="0">"№
п/п"</f>
        <v>№
п/п</v>
      </c>
      <c r="B7" s="16" t="str">
        <f t="shared" ref="B7" si="1">"Фамилия, имя, отчество кандидата"</f>
        <v>Фамилия, имя, отчество кандидата</v>
      </c>
      <c r="C7" s="19" t="str">
        <f t="shared" ref="C7" si="2">"Поступило средств"</f>
        <v>Поступило средств</v>
      </c>
      <c r="D7" s="20"/>
      <c r="E7" s="20"/>
      <c r="F7" s="20"/>
      <c r="G7" s="21"/>
      <c r="H7" s="19" t="str">
        <f t="shared" ref="H7" si="3">"Израсходовано средств"</f>
        <v>Израсходовано средств</v>
      </c>
      <c r="I7" s="20"/>
      <c r="J7" s="20"/>
      <c r="K7" s="21"/>
      <c r="L7" s="19" t="str">
        <f t="shared" ref="L7" si="4">"Возвращено средств"</f>
        <v>Возвращено средств</v>
      </c>
      <c r="M7" s="21"/>
    </row>
    <row r="8" spans="1:14" ht="48.95" customHeight="1" x14ac:dyDescent="0.25">
      <c r="A8" s="17"/>
      <c r="B8" s="17"/>
      <c r="C8" s="16" t="str">
        <f t="shared" ref="C8" si="5">"всего"</f>
        <v>всего</v>
      </c>
      <c r="D8" s="19" t="str">
        <f t="shared" ref="D8" si="6">"из них"</f>
        <v>из них</v>
      </c>
      <c r="E8" s="20"/>
      <c r="F8" s="20"/>
      <c r="G8" s="21"/>
      <c r="H8" s="16" t="str">
        <f t="shared" ref="H8" si="7">"всего"</f>
        <v>всего</v>
      </c>
      <c r="I8" s="19" t="str">
        <f t="shared" ref="I8" si="8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0"/>
      <c r="K8" s="21"/>
      <c r="L8" s="16" t="str">
        <f t="shared" ref="L8" si="9">"сумма, тыс. руб."</f>
        <v>сумма, тыс. руб.</v>
      </c>
      <c r="M8" s="16" t="str">
        <f t="shared" ref="M8" si="10">"основание возврата"</f>
        <v>основание возврата</v>
      </c>
      <c r="N8" s="2"/>
    </row>
    <row r="9" spans="1:14" ht="69.95" customHeight="1" x14ac:dyDescent="0.25">
      <c r="A9" s="17"/>
      <c r="B9" s="17"/>
      <c r="C9" s="17"/>
      <c r="D9" s="19" t="str">
        <f t="shared" ref="D9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1"/>
      <c r="F9" s="19" t="str">
        <f t="shared" ref="F9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1"/>
      <c r="H9" s="17"/>
      <c r="I9" s="16" t="str">
        <f t="shared" ref="I9" si="13">"дата операции"</f>
        <v>дата операции</v>
      </c>
      <c r="J9" s="16" t="str">
        <f t="shared" ref="J9" si="14">"сумма, тыс. руб."</f>
        <v>сумма, тыс. руб.</v>
      </c>
      <c r="K9" s="16" t="str">
        <f t="shared" ref="K9" si="15">"назначение платежа"</f>
        <v>назначение платежа</v>
      </c>
      <c r="L9" s="17"/>
      <c r="M9" s="17"/>
      <c r="N9" s="2"/>
    </row>
    <row r="10" spans="1:14" ht="60" customHeight="1" x14ac:dyDescent="0.25">
      <c r="A10" s="18"/>
      <c r="B10" s="18"/>
      <c r="C10" s="18"/>
      <c r="D10" s="4" t="str">
        <f>"сумма, тыс. руб."</f>
        <v>сумма, тыс. руб.</v>
      </c>
      <c r="E10" s="4" t="str">
        <f>"наименование юридического лица"</f>
        <v>наименование юридического лица</v>
      </c>
      <c r="F10" s="4" t="str">
        <f>"сумма, тыс. руб."</f>
        <v>сумма, тыс. руб.</v>
      </c>
      <c r="G10" s="4" t="str">
        <f>"кол-во граждан"</f>
        <v>кол-во граждан</v>
      </c>
      <c r="H10" s="18"/>
      <c r="I10" s="18"/>
      <c r="J10" s="18"/>
      <c r="K10" s="18"/>
      <c r="L10" s="18"/>
      <c r="M10" s="18"/>
      <c r="N10" s="2"/>
    </row>
    <row r="11" spans="1:14" x14ac:dyDescent="0.25">
      <c r="A11" s="6" t="s">
        <v>4</v>
      </c>
      <c r="B11" s="4" t="str">
        <f>"2"</f>
        <v>2</v>
      </c>
      <c r="C11" s="4" t="str">
        <f>"3"</f>
        <v>3</v>
      </c>
      <c r="D11" s="4" t="str">
        <f>"4"</f>
        <v>4</v>
      </c>
      <c r="E11" s="4" t="str">
        <f>"5"</f>
        <v>5</v>
      </c>
      <c r="F11" s="4" t="str">
        <f>"6"</f>
        <v>6</v>
      </c>
      <c r="G11" s="4" t="str">
        <f>"7"</f>
        <v>7</v>
      </c>
      <c r="H11" s="4" t="str">
        <f>"8"</f>
        <v>8</v>
      </c>
      <c r="I11" s="4" t="str">
        <f>"9"</f>
        <v>9</v>
      </c>
      <c r="J11" s="4" t="str">
        <f>"10"</f>
        <v>10</v>
      </c>
      <c r="K11" s="4" t="str">
        <f>"11"</f>
        <v>11</v>
      </c>
      <c r="L11" s="4" t="str">
        <f>"12"</f>
        <v>12</v>
      </c>
      <c r="M11" s="4" t="str">
        <f>"13"</f>
        <v>13</v>
      </c>
      <c r="N11" s="2"/>
    </row>
    <row r="12" spans="1:14" ht="45" customHeight="1" x14ac:dyDescent="0.25">
      <c r="A12" s="7" t="s">
        <v>5</v>
      </c>
      <c r="B12" s="8" t="str">
        <f>"Дюженков Александр Витальевич"</f>
        <v>Дюженков Александр Витальевич</v>
      </c>
      <c r="C12" s="9">
        <v>200</v>
      </c>
      <c r="D12" s="9"/>
      <c r="E12" s="8" t="str">
        <f>""</f>
        <v/>
      </c>
      <c r="F12" s="9"/>
      <c r="G12" s="10"/>
      <c r="H12" s="9">
        <v>141.36000000000001</v>
      </c>
      <c r="I12" s="11"/>
      <c r="J12" s="9"/>
      <c r="K12" s="8" t="str">
        <f>""</f>
        <v/>
      </c>
      <c r="L12" s="9"/>
      <c r="M12" s="8" t="str">
        <f>""</f>
        <v/>
      </c>
      <c r="N12" s="5"/>
    </row>
    <row r="13" spans="1:14" ht="30" customHeight="1" x14ac:dyDescent="0.25">
      <c r="A13" s="6" t="s">
        <v>6</v>
      </c>
      <c r="B13" s="12" t="str">
        <f>"Итого по кандидату"</f>
        <v>Итого по кандидату</v>
      </c>
      <c r="C13" s="13">
        <v>200</v>
      </c>
      <c r="D13" s="13">
        <v>0</v>
      </c>
      <c r="E13" s="12" t="str">
        <f>""</f>
        <v/>
      </c>
      <c r="F13" s="13">
        <v>0</v>
      </c>
      <c r="G13" s="14"/>
      <c r="H13" s="13">
        <v>141.36000000000001</v>
      </c>
      <c r="I13" s="15"/>
      <c r="J13" s="13">
        <v>0</v>
      </c>
      <c r="K13" s="12" t="str">
        <f>""</f>
        <v/>
      </c>
      <c r="L13" s="13">
        <v>0</v>
      </c>
      <c r="M13" s="12" t="str">
        <f>""</f>
        <v/>
      </c>
      <c r="N13" s="5"/>
    </row>
    <row r="14" spans="1:14" ht="43.5" customHeight="1" x14ac:dyDescent="0.25">
      <c r="A14" s="25" t="s">
        <v>7</v>
      </c>
      <c r="B14" s="24" t="s">
        <v>8</v>
      </c>
      <c r="C14" s="26">
        <v>0</v>
      </c>
      <c r="D14" s="13"/>
      <c r="E14" s="12"/>
      <c r="F14" s="13"/>
      <c r="G14" s="14"/>
      <c r="H14" s="13"/>
      <c r="I14" s="15"/>
      <c r="J14" s="13"/>
      <c r="K14" s="12"/>
      <c r="L14" s="13"/>
      <c r="M14" s="12"/>
      <c r="N14" s="5"/>
    </row>
    <row r="15" spans="1:14" ht="30" customHeight="1" x14ac:dyDescent="0.25">
      <c r="A15" s="6"/>
      <c r="B15" s="12" t="s">
        <v>11</v>
      </c>
      <c r="C15" s="13">
        <v>0</v>
      </c>
      <c r="D15" s="13">
        <v>0</v>
      </c>
      <c r="E15" s="12"/>
      <c r="F15" s="13">
        <v>0</v>
      </c>
      <c r="G15" s="14"/>
      <c r="H15" s="13">
        <v>0</v>
      </c>
      <c r="I15" s="15"/>
      <c r="J15" s="13">
        <v>0</v>
      </c>
      <c r="K15" s="12"/>
      <c r="L15" s="13">
        <v>0</v>
      </c>
      <c r="M15" s="12"/>
      <c r="N15" s="5"/>
    </row>
    <row r="16" spans="1:14" ht="42.75" customHeight="1" x14ac:dyDescent="0.25">
      <c r="A16" s="25" t="s">
        <v>12</v>
      </c>
      <c r="B16" s="24" t="s">
        <v>9</v>
      </c>
      <c r="C16" s="26">
        <v>0</v>
      </c>
      <c r="D16" s="13"/>
      <c r="E16" s="12"/>
      <c r="F16" s="13"/>
      <c r="G16" s="14"/>
      <c r="H16" s="13"/>
      <c r="I16" s="15"/>
      <c r="J16" s="13"/>
      <c r="K16" s="12"/>
      <c r="L16" s="13"/>
      <c r="M16" s="12"/>
      <c r="N16" s="5"/>
    </row>
    <row r="17" spans="1:14" ht="30" customHeight="1" x14ac:dyDescent="0.25">
      <c r="A17" s="6"/>
      <c r="B17" s="12" t="s">
        <v>11</v>
      </c>
      <c r="C17" s="13">
        <v>0</v>
      </c>
      <c r="D17" s="13">
        <v>0</v>
      </c>
      <c r="E17" s="12"/>
      <c r="F17" s="13">
        <v>0</v>
      </c>
      <c r="G17" s="14"/>
      <c r="H17" s="13">
        <v>0</v>
      </c>
      <c r="I17" s="15"/>
      <c r="J17" s="13">
        <v>0</v>
      </c>
      <c r="K17" s="12"/>
      <c r="L17" s="13">
        <v>0</v>
      </c>
      <c r="M17" s="12"/>
      <c r="N17" s="5"/>
    </row>
    <row r="18" spans="1:14" ht="45" customHeight="1" x14ac:dyDescent="0.25">
      <c r="A18" s="25" t="s">
        <v>13</v>
      </c>
      <c r="B18" s="24" t="s">
        <v>10</v>
      </c>
      <c r="C18" s="26">
        <v>0</v>
      </c>
      <c r="D18" s="13"/>
      <c r="E18" s="12"/>
      <c r="F18" s="13"/>
      <c r="G18" s="14"/>
      <c r="H18" s="13"/>
      <c r="I18" s="15"/>
      <c r="J18" s="13"/>
      <c r="K18" s="12"/>
      <c r="L18" s="13"/>
      <c r="M18" s="12"/>
      <c r="N18" s="5"/>
    </row>
    <row r="19" spans="1:14" ht="30" customHeight="1" x14ac:dyDescent="0.25">
      <c r="A19" s="6"/>
      <c r="B19" s="12" t="s">
        <v>11</v>
      </c>
      <c r="C19" s="13">
        <v>0</v>
      </c>
      <c r="D19" s="13">
        <v>0</v>
      </c>
      <c r="E19" s="12"/>
      <c r="F19" s="13">
        <v>0</v>
      </c>
      <c r="G19" s="14"/>
      <c r="H19" s="13">
        <v>0</v>
      </c>
      <c r="I19" s="15"/>
      <c r="J19" s="13">
        <v>0</v>
      </c>
      <c r="K19" s="12"/>
      <c r="L19" s="13">
        <v>0</v>
      </c>
      <c r="M19" s="12"/>
      <c r="N19" s="5"/>
    </row>
    <row r="20" spans="1:14" ht="45" customHeight="1" x14ac:dyDescent="0.25">
      <c r="A20" s="7" t="s">
        <v>7</v>
      </c>
      <c r="B20" s="8" t="str">
        <f>"Юдина Светлана Викторовна"</f>
        <v>Юдина Светлана Викторовна</v>
      </c>
      <c r="C20" s="9">
        <v>45.9</v>
      </c>
      <c r="D20" s="9"/>
      <c r="E20" s="8" t="str">
        <f>""</f>
        <v/>
      </c>
      <c r="F20" s="9"/>
      <c r="G20" s="10"/>
      <c r="H20" s="9">
        <v>45.9</v>
      </c>
      <c r="I20" s="11"/>
      <c r="J20" s="9"/>
      <c r="K20" s="8" t="str">
        <f>""</f>
        <v/>
      </c>
      <c r="L20" s="9"/>
      <c r="M20" s="8" t="str">
        <f>""</f>
        <v/>
      </c>
      <c r="N20" s="5"/>
    </row>
    <row r="21" spans="1:14" ht="30" customHeight="1" x14ac:dyDescent="0.25">
      <c r="A21" s="6" t="s">
        <v>6</v>
      </c>
      <c r="B21" s="12" t="str">
        <f>"Итого по кандидату"</f>
        <v>Итого по кандидату</v>
      </c>
      <c r="C21" s="13">
        <v>45.9</v>
      </c>
      <c r="D21" s="13">
        <v>0</v>
      </c>
      <c r="E21" s="12" t="str">
        <f>""</f>
        <v/>
      </c>
      <c r="F21" s="13">
        <v>0</v>
      </c>
      <c r="G21" s="14"/>
      <c r="H21" s="13">
        <v>45.9</v>
      </c>
      <c r="I21" s="15"/>
      <c r="J21" s="13">
        <v>0</v>
      </c>
      <c r="K21" s="12" t="str">
        <f>""</f>
        <v/>
      </c>
      <c r="L21" s="13">
        <v>0</v>
      </c>
      <c r="M21" s="12" t="str">
        <f>""</f>
        <v/>
      </c>
      <c r="N21" s="5"/>
    </row>
    <row r="22" spans="1:14" x14ac:dyDescent="0.25">
      <c r="A22" s="6" t="s">
        <v>6</v>
      </c>
      <c r="B22" s="12" t="str">
        <f>"Итого"</f>
        <v>Итого</v>
      </c>
      <c r="C22" s="13">
        <v>245.9</v>
      </c>
      <c r="D22" s="13">
        <v>0</v>
      </c>
      <c r="E22" s="12" t="str">
        <f>""</f>
        <v/>
      </c>
      <c r="F22" s="13">
        <v>0</v>
      </c>
      <c r="G22" s="14">
        <v>0</v>
      </c>
      <c r="H22" s="13">
        <v>187.26</v>
      </c>
      <c r="I22" s="15"/>
      <c r="J22" s="13">
        <v>0</v>
      </c>
      <c r="K22" s="12" t="str">
        <f>""</f>
        <v/>
      </c>
      <c r="L22" s="13">
        <v>0</v>
      </c>
      <c r="M22" s="12" t="str">
        <f>""</f>
        <v/>
      </c>
      <c r="N22" s="5"/>
    </row>
    <row r="23" spans="1:14" x14ac:dyDescent="0.25">
      <c r="N23" s="5"/>
    </row>
  </sheetData>
  <mergeCells count="19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</cp:lastModifiedBy>
  <dcterms:created xsi:type="dcterms:W3CDTF">2023-08-23T08:40:29Z</dcterms:created>
  <dcterms:modified xsi:type="dcterms:W3CDTF">2023-08-23T11:51:03Z</dcterms:modified>
</cp:coreProperties>
</file>