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N15" i="1"/>
  <c r="L15"/>
  <c r="F15"/>
  <c r="C15"/>
  <c r="B15"/>
  <c r="N14"/>
  <c r="L14"/>
  <c r="F14"/>
  <c r="C14"/>
  <c r="B14"/>
  <c r="N13"/>
  <c r="L13"/>
  <c r="F13"/>
  <c r="C13"/>
  <c r="B13"/>
  <c r="N12"/>
  <c r="L12"/>
  <c r="F12"/>
  <c r="C12"/>
  <c r="B12"/>
  <c r="N11"/>
  <c r="L11"/>
  <c r="F11"/>
  <c r="C11"/>
  <c r="B11"/>
  <c r="N10"/>
  <c r="L10"/>
  <c r="F10"/>
  <c r="C10"/>
  <c r="B10"/>
  <c r="N9"/>
  <c r="M9"/>
  <c r="L9"/>
  <c r="K9"/>
  <c r="J9"/>
  <c r="I9"/>
  <c r="H9"/>
  <c r="G9"/>
  <c r="F9"/>
  <c r="E9"/>
  <c r="D9"/>
  <c r="C9"/>
  <c r="B9"/>
  <c r="H8"/>
  <c r="G8"/>
  <c r="F8"/>
  <c r="E8"/>
  <c r="L7"/>
  <c r="K7"/>
  <c r="J7"/>
  <c r="G7"/>
  <c r="E7"/>
  <c r="N6"/>
  <c r="M6"/>
  <c r="J6"/>
  <c r="I6"/>
  <c r="E6"/>
  <c r="D6"/>
  <c r="M5"/>
  <c r="I5"/>
  <c r="D5"/>
  <c r="C5"/>
  <c r="B5"/>
  <c r="A5"/>
</calcChain>
</file>

<file path=xl/sharedStrings.xml><?xml version="1.0" encoding="utf-8"?>
<sst xmlns="http://schemas.openxmlformats.org/spreadsheetml/2006/main" count="16" uniqueCount="13">
  <si>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</si>
  <si>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муниципального образования город Юрьев-Польский Юрьев-Польского района шестого созыва по одномандатному избирательному округу № 2</t>
  </si>
  <si>
    <t>По состоянию на 14.10.2021</t>
  </si>
  <si>
    <t>В тыс. руб.</t>
  </si>
  <si>
    <t>1</t>
  </si>
  <si>
    <t>1.</t>
  </si>
  <si>
    <t/>
  </si>
  <si>
    <t>2.</t>
  </si>
  <si>
    <t>Председатель</t>
  </si>
  <si>
    <t>Территориальной избирательной комиссии Юрьев-Польского района</t>
  </si>
  <si>
    <t>(подпись, дата)</t>
  </si>
  <si>
    <t>М.А. Куприна</t>
  </si>
  <si>
    <t>(инициалы, фамилия)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</si>
</sst>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3" xfId="0" quotePrefix="1" applyNumberFormat="1" applyFont="1" applyFill="1" applyBorder="1" applyAlignment="1">
      <alignment horizontal="center" vertical="center" wrapText="1"/>
    </xf>
    <xf numFmtId="0" fontId="6" fillId="2" borderId="3" xfId="0" quotePrefix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abSelected="1" topLeftCell="A4" workbookViewId="0">
      <selection sqref="A1:XFD1"/>
    </sheetView>
  </sheetViews>
  <sheetFormatPr defaultRowHeight="15"/>
  <cols>
    <col min="1" max="1" width="8.140625" customWidth="1"/>
    <col min="2" max="3" width="12.7109375" customWidth="1"/>
    <col min="4" max="5" width="15.7109375" customWidth="1"/>
    <col min="6" max="6" width="9.710937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9.7109375" customWidth="1"/>
    <col min="13" max="13" width="15.7109375" customWidth="1"/>
    <col min="14" max="14" width="18.5703125" customWidth="1"/>
    <col min="15" max="15" width="9.140625" customWidth="1"/>
  </cols>
  <sheetData>
    <row r="1" spans="1:15" ht="206.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5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>
      <c r="N3" s="4" t="s">
        <v>2</v>
      </c>
    </row>
    <row r="4" spans="1:15">
      <c r="N4" s="4" t="s">
        <v>3</v>
      </c>
    </row>
    <row r="5" spans="1:15" ht="24" customHeight="1">
      <c r="A5" s="5" t="str">
        <f t="shared" ref="A5:A8" si="0">"№
п/п"</f>
        <v>№
п/п</v>
      </c>
      <c r="B5" s="5" t="str">
        <f t="shared" ref="B5:B8" si="1">"Наименование территории"</f>
        <v>Наименование территории</v>
      </c>
      <c r="C5" s="5" t="str">
        <f t="shared" ref="C5:C8" si="2">"Фамилия, имя, отчество кандидата"</f>
        <v>Фамилия, имя, отчество кандидата</v>
      </c>
      <c r="D5" s="8" t="str">
        <f t="shared" ref="D5:H5" si="3">"Поступило средств"</f>
        <v>Поступило средств</v>
      </c>
      <c r="E5" s="9"/>
      <c r="F5" s="9"/>
      <c r="G5" s="9"/>
      <c r="H5" s="10"/>
      <c r="I5" s="8" t="str">
        <f t="shared" ref="I5:L5" si="4">"Израсходовано средств"</f>
        <v>Израсходовано средств</v>
      </c>
      <c r="J5" s="9"/>
      <c r="K5" s="9"/>
      <c r="L5" s="10"/>
      <c r="M5" s="8" t="str">
        <f t="shared" ref="M5:N5" si="5">"Возвращено средств"</f>
        <v>Возвращено средств</v>
      </c>
      <c r="N5" s="10"/>
    </row>
    <row r="6" spans="1:15" ht="53.1" customHeight="1">
      <c r="A6" s="6"/>
      <c r="B6" s="6"/>
      <c r="C6" s="6"/>
      <c r="D6" s="5" t="str">
        <f t="shared" ref="D6:D8" si="6">"всего"</f>
        <v>всего</v>
      </c>
      <c r="E6" s="8" t="str">
        <f t="shared" ref="E6:H6" si="7">"из них"</f>
        <v>из них</v>
      </c>
      <c r="F6" s="9"/>
      <c r="G6" s="9"/>
      <c r="H6" s="10"/>
      <c r="I6" s="5" t="str">
        <f t="shared" ref="I6:I8" si="8">"всего"</f>
        <v>всего</v>
      </c>
      <c r="J6" s="8" t="str">
        <f t="shared" ref="J6:L6" si="9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6" s="9"/>
      <c r="L6" s="10"/>
      <c r="M6" s="5" t="str">
        <f t="shared" ref="M6:M8" si="10">"сумма, тыс. руб."</f>
        <v>сумма, тыс. руб.</v>
      </c>
      <c r="N6" s="5" t="str">
        <f t="shared" ref="N6:N8" si="11">"основание возврата"</f>
        <v>основание возврата</v>
      </c>
      <c r="O6" s="3"/>
    </row>
    <row r="7" spans="1:15" ht="69.95" customHeight="1">
      <c r="A7" s="6"/>
      <c r="B7" s="6"/>
      <c r="C7" s="6"/>
      <c r="D7" s="6"/>
      <c r="E7" s="8" t="str">
        <f t="shared" ref="E7:F7" si="12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7" s="10"/>
      <c r="G7" s="8" t="str">
        <f t="shared" ref="G7:H7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7" s="10"/>
      <c r="I7" s="6"/>
      <c r="J7" s="5" t="str">
        <f t="shared" ref="J7:J8" si="14">"дата операции"</f>
        <v>дата операции</v>
      </c>
      <c r="K7" s="5" t="str">
        <f t="shared" ref="K7:K8" si="15">"сумма, тыс. руб."</f>
        <v>сумма, тыс. руб.</v>
      </c>
      <c r="L7" s="5" t="str">
        <f t="shared" ref="L7:L8" si="16">"назначение платежа"</f>
        <v>назначение платежа</v>
      </c>
      <c r="M7" s="6"/>
      <c r="N7" s="6"/>
      <c r="O7" s="3"/>
    </row>
    <row r="8" spans="1:15" ht="75" customHeight="1">
      <c r="A8" s="7"/>
      <c r="B8" s="7"/>
      <c r="C8" s="7"/>
      <c r="D8" s="7"/>
      <c r="E8" s="11" t="str">
        <f>"сумма, тыс. руб."</f>
        <v>сумма, тыс. руб.</v>
      </c>
      <c r="F8" s="11" t="str">
        <f>"наименование юридического лица"</f>
        <v>наименование юридического лица</v>
      </c>
      <c r="G8" s="11" t="str">
        <f>"сумма, тыс. руб."</f>
        <v>сумма, тыс. руб.</v>
      </c>
      <c r="H8" s="11" t="str">
        <f>"кол-во граждан"</f>
        <v>кол-во граждан</v>
      </c>
      <c r="I8" s="7"/>
      <c r="J8" s="7"/>
      <c r="K8" s="7"/>
      <c r="L8" s="7"/>
      <c r="M8" s="7"/>
      <c r="N8" s="7"/>
      <c r="O8" s="3"/>
    </row>
    <row r="9" spans="1:15">
      <c r="A9" s="13" t="s">
        <v>4</v>
      </c>
      <c r="B9" s="11" t="str">
        <f>"2"</f>
        <v>2</v>
      </c>
      <c r="C9" s="11" t="str">
        <f>"3"</f>
        <v>3</v>
      </c>
      <c r="D9" s="11" t="str">
        <f>"4"</f>
        <v>4</v>
      </c>
      <c r="E9" s="11" t="str">
        <f>"5"</f>
        <v>5</v>
      </c>
      <c r="F9" s="11" t="str">
        <f>"6"</f>
        <v>6</v>
      </c>
      <c r="G9" s="11" t="str">
        <f>"7"</f>
        <v>7</v>
      </c>
      <c r="H9" s="11" t="str">
        <f>"8"</f>
        <v>8</v>
      </c>
      <c r="I9" s="11" t="str">
        <f>"9"</f>
        <v>9</v>
      </c>
      <c r="J9" s="11" t="str">
        <f>"10"</f>
        <v>10</v>
      </c>
      <c r="K9" s="11" t="str">
        <f>"11"</f>
        <v>11</v>
      </c>
      <c r="L9" s="11" t="str">
        <f>"12"</f>
        <v>12</v>
      </c>
      <c r="M9" s="11" t="str">
        <f>"13"</f>
        <v>13</v>
      </c>
      <c r="N9" s="11" t="str">
        <f>"14"</f>
        <v>14</v>
      </c>
      <c r="O9" s="3"/>
    </row>
    <row r="10" spans="1:15" ht="45" customHeight="1">
      <c r="A10" s="14" t="s">
        <v>5</v>
      </c>
      <c r="B10" s="15" t="str">
        <f>"Второй (№ 2)"</f>
        <v>Второй (№ 2)</v>
      </c>
      <c r="C10" s="15" t="str">
        <f>"Исакова Наталья Викторовна"</f>
        <v>Исакова Наталья Викторовна</v>
      </c>
      <c r="D10" s="16">
        <v>5.0999999999999996</v>
      </c>
      <c r="E10" s="16"/>
      <c r="F10" s="15" t="str">
        <f>""</f>
        <v/>
      </c>
      <c r="G10" s="16"/>
      <c r="H10" s="17"/>
      <c r="I10" s="16">
        <v>5.0999999999999996</v>
      </c>
      <c r="J10" s="18"/>
      <c r="K10" s="16"/>
      <c r="L10" s="15" t="str">
        <f>""</f>
        <v/>
      </c>
      <c r="M10" s="16"/>
      <c r="N10" s="15" t="str">
        <f>""</f>
        <v/>
      </c>
      <c r="O10" s="12"/>
    </row>
    <row r="11" spans="1:15" ht="30" customHeight="1">
      <c r="A11" s="13" t="s">
        <v>6</v>
      </c>
      <c r="B11" s="19" t="str">
        <f>""</f>
        <v/>
      </c>
      <c r="C11" s="19" t="str">
        <f>"Итого по кандидату"</f>
        <v>Итого по кандидату</v>
      </c>
      <c r="D11" s="20">
        <v>5.0999999999999996</v>
      </c>
      <c r="E11" s="20">
        <v>0</v>
      </c>
      <c r="F11" s="19" t="str">
        <f>""</f>
        <v/>
      </c>
      <c r="G11" s="20">
        <v>0</v>
      </c>
      <c r="H11" s="21"/>
      <c r="I11" s="20">
        <v>5.0999999999999996</v>
      </c>
      <c r="J11" s="22"/>
      <c r="K11" s="20">
        <v>0</v>
      </c>
      <c r="L11" s="19" t="str">
        <f>""</f>
        <v/>
      </c>
      <c r="M11" s="20">
        <v>0</v>
      </c>
      <c r="N11" s="19" t="str">
        <f>""</f>
        <v/>
      </c>
      <c r="O11" s="12"/>
    </row>
    <row r="12" spans="1:15" ht="135" customHeight="1">
      <c r="A12" s="14" t="s">
        <v>7</v>
      </c>
      <c r="B12" s="15" t="str">
        <f>"Второй (№ 2)"</f>
        <v>Второй (№ 2)</v>
      </c>
      <c r="C12" s="15" t="str">
        <f>"Кондратьев Олег Вячеславович"</f>
        <v>Кондратьев Олег Вячеславович</v>
      </c>
      <c r="D12" s="16">
        <v>19</v>
      </c>
      <c r="E12" s="16"/>
      <c r="F12" s="15" t="str">
        <f>""</f>
        <v/>
      </c>
      <c r="G12" s="16"/>
      <c r="H12" s="17"/>
      <c r="I12" s="16">
        <v>18.78</v>
      </c>
      <c r="J12" s="18"/>
      <c r="K12" s="16"/>
      <c r="L12" s="15" t="str">
        <f>""</f>
        <v/>
      </c>
      <c r="M12" s="16">
        <v>0.22</v>
      </c>
      <c r="N12" s="15" t="str">
        <f>"Возврат из избирательного фонда  собственных средств, поступивших в установленном порядке, кандидату"</f>
        <v>Возврат из избирательного фонда  собственных средств, поступивших в установленном порядке, кандидату</v>
      </c>
      <c r="O12" s="12"/>
    </row>
    <row r="13" spans="1:15" ht="30" customHeight="1">
      <c r="A13" s="13" t="s">
        <v>6</v>
      </c>
      <c r="B13" s="19" t="str">
        <f>""</f>
        <v/>
      </c>
      <c r="C13" s="19" t="str">
        <f>"Итого по кандидату"</f>
        <v>Итого по кандидату</v>
      </c>
      <c r="D13" s="20">
        <v>19</v>
      </c>
      <c r="E13" s="20">
        <v>0</v>
      </c>
      <c r="F13" s="19" t="str">
        <f>""</f>
        <v/>
      </c>
      <c r="G13" s="20">
        <v>0</v>
      </c>
      <c r="H13" s="21"/>
      <c r="I13" s="20">
        <v>18.78</v>
      </c>
      <c r="J13" s="22"/>
      <c r="K13" s="20">
        <v>0</v>
      </c>
      <c r="L13" s="19" t="str">
        <f>""</f>
        <v/>
      </c>
      <c r="M13" s="20">
        <v>0.22</v>
      </c>
      <c r="N13" s="19" t="str">
        <f>""</f>
        <v/>
      </c>
      <c r="O13" s="12"/>
    </row>
    <row r="14" spans="1:15" ht="60" customHeight="1">
      <c r="A14" s="13" t="s">
        <v>6</v>
      </c>
      <c r="B14" s="19" t="str">
        <f>""</f>
        <v/>
      </c>
      <c r="C14" s="19" t="str">
        <f>"Избирательный округ (Второй (№ 2)), всего"</f>
        <v>Избирательный округ (Второй (№ 2)), всего</v>
      </c>
      <c r="D14" s="20">
        <v>24.1</v>
      </c>
      <c r="E14" s="20">
        <v>0</v>
      </c>
      <c r="F14" s="19" t="str">
        <f>""</f>
        <v/>
      </c>
      <c r="G14" s="20">
        <v>0</v>
      </c>
      <c r="H14" s="21"/>
      <c r="I14" s="20">
        <v>23.88</v>
      </c>
      <c r="J14" s="22"/>
      <c r="K14" s="20">
        <v>0</v>
      </c>
      <c r="L14" s="19" t="str">
        <f>""</f>
        <v/>
      </c>
      <c r="M14" s="20">
        <v>0.22</v>
      </c>
      <c r="N14" s="19" t="str">
        <f>""</f>
        <v/>
      </c>
      <c r="O14" s="12"/>
    </row>
    <row r="15" spans="1:15">
      <c r="A15" s="13" t="s">
        <v>6</v>
      </c>
      <c r="B15" s="19" t="str">
        <f>""</f>
        <v/>
      </c>
      <c r="C15" s="19" t="str">
        <f>"Итого"</f>
        <v>Итого</v>
      </c>
      <c r="D15" s="20">
        <v>24.1</v>
      </c>
      <c r="E15" s="20">
        <v>0</v>
      </c>
      <c r="F15" s="19" t="str">
        <f>""</f>
        <v/>
      </c>
      <c r="G15" s="20">
        <v>0</v>
      </c>
      <c r="H15" s="21">
        <v>0</v>
      </c>
      <c r="I15" s="20">
        <v>23.88</v>
      </c>
      <c r="J15" s="22"/>
      <c r="K15" s="20">
        <v>0</v>
      </c>
      <c r="L15" s="19" t="str">
        <f>""</f>
        <v/>
      </c>
      <c r="M15" s="20">
        <v>0.22</v>
      </c>
      <c r="N15" s="19" t="str">
        <f>""</f>
        <v/>
      </c>
      <c r="O15" s="12"/>
    </row>
    <row r="16" spans="1:15">
      <c r="O16" s="12"/>
    </row>
    <row r="18" spans="1:14">
      <c r="A18" s="23" t="s">
        <v>8</v>
      </c>
      <c r="B18" s="23"/>
      <c r="C18" s="23"/>
      <c r="D18" s="23"/>
      <c r="E18" s="23"/>
      <c r="G18" s="25"/>
      <c r="H18" s="25"/>
      <c r="L18" s="27" t="s">
        <v>11</v>
      </c>
      <c r="M18" s="27"/>
      <c r="N18" s="27"/>
    </row>
    <row r="19" spans="1:14" ht="30" customHeight="1">
      <c r="A19" s="24" t="s">
        <v>9</v>
      </c>
      <c r="B19" s="24"/>
      <c r="C19" s="24"/>
      <c r="D19" s="24"/>
      <c r="E19" s="24"/>
      <c r="G19" s="26" t="s">
        <v>10</v>
      </c>
      <c r="H19" s="26"/>
      <c r="L19" s="28" t="s">
        <v>12</v>
      </c>
      <c r="M19" s="28"/>
      <c r="N19" s="28"/>
    </row>
  </sheetData>
  <mergeCells count="25">
    <mergeCell ref="A18:E18"/>
    <mergeCell ref="A19:E19"/>
    <mergeCell ref="G18:H18"/>
    <mergeCell ref="G19:H19"/>
    <mergeCell ref="L18:N18"/>
    <mergeCell ref="L19:N19"/>
    <mergeCell ref="I6:I8"/>
    <mergeCell ref="J6:L6"/>
    <mergeCell ref="M6:M8"/>
    <mergeCell ref="N6:N8"/>
    <mergeCell ref="E7:F7"/>
    <mergeCell ref="G7:H7"/>
    <mergeCell ref="J7:J8"/>
    <mergeCell ref="K7:K8"/>
    <mergeCell ref="L7:L8"/>
    <mergeCell ref="A1:N1"/>
    <mergeCell ref="A2:N2"/>
    <mergeCell ref="A5:A8"/>
    <mergeCell ref="B5:B8"/>
    <mergeCell ref="C5:C8"/>
    <mergeCell ref="D5:H5"/>
    <mergeCell ref="I5:L5"/>
    <mergeCell ref="M5:N5"/>
    <mergeCell ref="D6:D8"/>
    <mergeCell ref="E6:H6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2021-11-18T07:45:12Z</dcterms:created>
  <dcterms:modified xsi:type="dcterms:W3CDTF">2021-11-18T07:46:30Z</dcterms:modified>
</cp:coreProperties>
</file>