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  <sheet name="I Поступило в ИФ" sheetId="1" state="hidden" r:id="rId2"/>
    <sheet name="II Возвращено в ИФ" sheetId="4" state="hidden" r:id="rId3"/>
    <sheet name="III Возвращено в бюджет " sheetId="2" state="hidden" r:id="rId4"/>
    <sheet name="IV Израсходовано из ИФ" sheetId="3" state="hidden" r:id="rId5"/>
  </sheets>
  <definedNames>
    <definedName name="_ftn1" localSheetId="1">'II Возвращено в ИФ'!#REF!</definedName>
    <definedName name="_ftn2" localSheetId="1">'II Возвращено в ИФ'!#REF!</definedName>
    <definedName name="_ftnref1" localSheetId="1">'I Поступило в ИФ'!#REF!</definedName>
    <definedName name="_ftnref2" localSheetId="1">'II Возвращено в ИФ'!#REF!</definedName>
    <definedName name="_xlnm._FilterDatabase" localSheetId="1" hidden="1">'I Поступило в ИФ'!$A$22:$F$25</definedName>
    <definedName name="_xlnm._FilterDatabase" localSheetId="3" hidden="1">'III Возвращено в бюджет '!$A$4:$G$7</definedName>
    <definedName name="_xlnm._FilterDatabase" localSheetId="4" hidden="1">'IV Израсходовано из ИФ'!$A$4:$I$9</definedName>
    <definedName name="_xlnm.Print_Area" localSheetId="1">'I Поступило в ИФ'!$A$1:$F$27</definedName>
    <definedName name="_xlnm.Print_Area" localSheetId="4">'IV Израсходовано из ИФ'!$A$1:$I$16</definedName>
    <definedName name="_xlnm.Print_Area" localSheetId="0">Фин.отчет!$A$1:$K$77</definedName>
  </definedNames>
  <calcPr calcId="191029"/>
</workbook>
</file>

<file path=xl/calcChain.xml><?xml version="1.0" encoding="utf-8"?>
<calcChain xmlns="http://schemas.openxmlformats.org/spreadsheetml/2006/main">
  <c r="I8" i="3" l="1"/>
  <c r="I7" i="3"/>
  <c r="J43" i="5"/>
  <c r="A11" i="5"/>
  <c r="A7" i="5"/>
  <c r="I6" i="3" l="1"/>
  <c r="I5" i="3"/>
  <c r="J32" i="5" l="1"/>
  <c r="A9" i="5"/>
  <c r="E11" i="2"/>
  <c r="F26" i="1"/>
  <c r="J34" i="5"/>
  <c r="J33" i="5"/>
  <c r="J31" i="5"/>
  <c r="J27" i="5"/>
  <c r="D7" i="4"/>
  <c r="J28" i="5"/>
  <c r="J26" i="5"/>
  <c r="J25" i="5"/>
  <c r="D26" i="1"/>
  <c r="H9" i="3"/>
  <c r="J55" i="5"/>
  <c r="J49" i="5"/>
  <c r="J50" i="5"/>
  <c r="J42" i="5"/>
  <c r="J41" i="5"/>
  <c r="J40" i="5"/>
  <c r="J37" i="5"/>
  <c r="J52" i="5"/>
  <c r="J47" i="5"/>
  <c r="D9" i="3"/>
  <c r="J38" i="5" l="1"/>
  <c r="J35" i="5" s="1"/>
  <c r="J48" i="5"/>
  <c r="J53" i="5"/>
  <c r="J51" i="5"/>
  <c r="J54" i="5"/>
  <c r="J56" i="5"/>
  <c r="I9" i="3"/>
  <c r="J46" i="5"/>
  <c r="J29" i="5"/>
  <c r="J23" i="5"/>
  <c r="J44" i="5" l="1"/>
  <c r="J21" i="5"/>
  <c r="J57" i="5" l="1"/>
</calcChain>
</file>

<file path=xl/sharedStrings.xml><?xml version="1.0" encoding="utf-8"?>
<sst xmlns="http://schemas.openxmlformats.org/spreadsheetml/2006/main" count="176" uniqueCount="156">
  <si>
    <t>Шифр строки финансового отчета</t>
  </si>
  <si>
    <t>Сумма, руб.</t>
  </si>
  <si>
    <t xml:space="preserve">    II. Возвращено денежных средств в избирательный фонд (в т.ч. ошибочно перечисленных, неиспользованных)**</t>
  </si>
  <si>
    <t>Дата расходной операции</t>
  </si>
  <si>
    <t>Виды расходов</t>
  </si>
  <si>
    <t>Документ, подтверждающий расход</t>
  </si>
  <si>
    <t>Основание для перечисления денежных средств</t>
  </si>
  <si>
    <t>Шифр
строки финансового отчета****</t>
  </si>
  <si>
    <t>Документ, подтверждающий поступление денежных средств</t>
  </si>
  <si>
    <t>Денежные средства, поступившие с нарушением установленного порядка и подлежащие возврату, руб.</t>
  </si>
  <si>
    <t>Основание возврата денежных  средств на счет</t>
  </si>
  <si>
    <t>Документ, подтверждающий возврат денежных средств</t>
  </si>
  <si>
    <t>Кому перечислены денежные средства</t>
  </si>
  <si>
    <t>Документ, подтверждающий возврат (перечисление) денежных средств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</si>
  <si>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</si>
  <si>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</si>
  <si>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</si>
  <si>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</si>
  <si>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</si>
  <si>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</si>
  <si>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</si>
  <si>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</si>
  <si>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</si>
  <si>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</si>
  <si>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</si>
  <si>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</si>
  <si>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</si>
  <si>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</si>
  <si>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</si>
  <si>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</si>
  <si>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</si>
  <si>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</si>
  <si>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</si>
  <si>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</si>
  <si>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</si>
  <si>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Заполняется только в итоговом финансовом отчете.</t>
  </si>
  <si>
    <t>Примечание</t>
  </si>
  <si>
    <t>ФИНАНСОВЫЙ ОТЧЕТ</t>
  </si>
  <si>
    <t>На проведение агитационных публичных мероприятий</t>
  </si>
  <si>
    <t>Дата зачисления денежных средств на счет</t>
  </si>
  <si>
    <t>Дата возврата денежных средств на счет</t>
  </si>
  <si>
    <t>Дата возврата (перечисления) денежных средств со счета</t>
  </si>
  <si>
    <t>Основание возврата (перечисления) денежных средств</t>
  </si>
  <si>
    <t>Сумма ошибочно перечисленных, неиспользованных денежных средств, возвращенных в фонд, руб.</t>
  </si>
  <si>
    <t>Сумма фактически израсходованных денежных средств, руб.</t>
  </si>
  <si>
    <t>Источник поступления денежных средств***</t>
  </si>
  <si>
    <t xml:space="preserve">                                                                                                             Итого:</t>
  </si>
  <si>
    <t xml:space="preserve"> Итого:</t>
  </si>
  <si>
    <t xml:space="preserve">    (наименование избирательной кампании)</t>
  </si>
  <si>
    <t>Источник поступления денежных средств*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</si>
  <si>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</si>
  <si>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</si>
  <si>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</si>
  <si>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</si>
  <si>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</si>
  <si>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</si>
  <si>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</si>
  <si>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</si>
  <si>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</si>
  <si>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</si>
  <si>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</si>
  <si>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</si>
  <si>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</si>
  <si>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</si>
  <si>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</si>
  <si>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</si>
  <si>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</si>
  <si>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</si>
  <si>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</si>
  <si>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</si>
  <si>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</si>
  <si>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</si>
  <si>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</si>
  <si>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</si>
  <si>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</si>
  <si>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</si>
  <si>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</si>
  <si>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</si>
  <si>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</si>
  <si>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</si>
  <si>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(номер специального избирательного счета, наименование и адрес  кредитной организации)</t>
  </si>
  <si>
    <t>*** Для гражданина указываются фамилия, имя, отчество, адрес места жительства, серия и номер паспорта или документа, заменяющего паспорт гражданина ; для юридического лица – ИНН, наименование, банковские реквизиты.</t>
  </si>
  <si>
    <t>IV. Израсходовано  денежных средств из избирательного фонда</t>
  </si>
  <si>
    <t xml:space="preserve">    (фамилия, имя, отчество кандидата)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</si>
  <si>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</si>
  <si>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</si>
  <si>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</si>
  <si>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</si>
  <si>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</si>
  <si>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</si>
  <si>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**</t>
  </si>
  <si>
    <t>***</t>
  </si>
  <si>
    <t>****</t>
  </si>
  <si>
    <t xml:space="preserve">      I. Поступило денежных средств в избирательный фонд</t>
  </si>
  <si>
    <t>Текст подстрочников, а также сноски в изготовленном финансовом отчете могут не воспроизводится.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</si>
  <si>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                                                                                             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</si>
  <si>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</si>
  <si>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Источник поступления денежных средств</t>
  </si>
  <si>
    <t>III. Возвращено, перечислено в  доход бюджета денежных средств из избирательного фонда</t>
  </si>
  <si>
    <t>Возвращено, перечислено в  доход бюджета денежных средств, руб.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</si>
  <si>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</si>
  <si>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</si>
  <si>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</si>
  <si>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 xml:space="preserve">УЧЕТ
поступления и расходования денежных средств, в том числе по каждой операции, избирательного фонда  кандидата </t>
  </si>
  <si>
    <t>Возвращено денежных средств на счет, руб.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</si>
  <si>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</si>
  <si>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</si>
  <si>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</si>
  <si>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</si>
  <si>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</si>
  <si>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    (наименование муниципального образования/номер одномандатного избирательного округа)</t>
  </si>
  <si>
    <r>
      <t>**</t>
    </r>
    <r>
      <rPr>
        <sz val="10"/>
        <color indexed="8"/>
        <rFont val="Times New Roman"/>
        <family val="1"/>
        <charset val="204"/>
      </rPr>
      <t xml:space="preserve"> В финансовом отчете возвраты в фонд неиспользованных и ошибочно перечисленных денежных средств не отражаются.</t>
    </r>
  </si>
  <si>
    <r>
      <t>****</t>
    </r>
    <r>
      <rPr>
        <sz val="10"/>
        <rFont val="Times New Roman"/>
        <family val="1"/>
        <charset val="204"/>
      </rPr>
      <t xml:space="preserve"> По шифру строки в финансовом отчете указывается сумма фактически израсходованных денежных средств.</t>
    </r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</si>
  <si>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</si>
  <si>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</si>
  <si>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</si>
  <si>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</si>
  <si>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</si>
  <si>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</si>
  <si>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</si>
  <si>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3
к Инструкции о порядке и формах учета и отчетности 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Избирательной комиссии Владимирской области 
от 14.05.2025 № 107</t>
  </si>
  <si>
    <r>
      <t xml:space="preserve">* </t>
    </r>
    <r>
      <rPr>
        <sz val="8"/>
        <color rgb="FF000000"/>
        <rFont val="Times New Roman"/>
        <family val="1"/>
        <charset val="204"/>
      </rPr>
      <t>Для гражданина указываются фамилия, имя, отчество, дата рождения, адрес места жительства, серия и номер паспорта или заменяющего его документа, информация о гражданстве; для юридического лица – ИНН, наименование, дата регистрации, банковские реквизиты, отметка об отсутствии ограничений, предусмотренных пунктом 4 статьи 57 Закона Владимирской области от 13.02.2003 № 10-ОЗ «Избирательный кодекс Владимирской области»; для средств избирательного объединения, выдвинувшего кандидата, – наименование избирательного объединения (могут дополнительно указываться ИНН, банковские реквизиты); для собственных средств кандидата – фамилия, имя, отчество кандидата (могут дополнительно указываться дата рождения, адрес места жительства, серия и номер паспорта или документа, заменяющего паспорт гражданина, информация о гражданстве).</t>
    </r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</si>
  <si>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</si>
  <si>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</si>
  <si>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</si>
  <si>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</si>
  <si>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</si>
  <si>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</si>
  <si>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</si>
  <si>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</si>
  <si>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</si>
  <si>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ИТОГОВЫЙ</t>
  </si>
  <si>
    <t>ИНН 3328023847 ООО "СВ.33", 24.10.2019,  р/с 40702810602500046068, БИК 044525104 ООО "Банк Точка", г.Владимир, ограничения, предусмотренные п.4 ст. 157 Закона Владимирской области от 13.02.2003 №10-ОЗ, отсутствуют</t>
  </si>
  <si>
    <t>ИНН 3329072090ООО "КПС ОФСЕТ", р/с 40802810302000006718, Ярославский ф-л ПАО "Банк ПСБ"</t>
  </si>
  <si>
    <t>Оплата за изготовление агитационного печатного материала (плакат, листовка)</t>
  </si>
  <si>
    <t>Оплата за изготовление агитационного печатного материала (листовка)</t>
  </si>
  <si>
    <t>Васин Александр Юрьевич, 12.03.1982, паспорт 17 13 275876, Владимирская область, г.Владимир, ул.Диктора Левитана, д.1А, кв.6, ИНН 332706035260, гражданство: Россия</t>
  </si>
  <si>
    <t>Оплата за услуги по консультационному сопровождению избирательной кампании</t>
  </si>
  <si>
    <t>Договор возмездного оказания услуг №1 от 04.08.2025 (с физическим лицом)</t>
  </si>
  <si>
    <t>Ефремов Максим Игоревич, 19.05.1984, паспорт 17 04 444676, Владимирская область, Ковровский район, п.Мелехово, ул.Первомайская, д.127, ИНН 332710878425, гражданство: Россия</t>
  </si>
  <si>
    <t>Оплата за услуги , связанные с проведением избирательной кампании</t>
  </si>
  <si>
    <t>Ладышкина Марина Александровна</t>
  </si>
  <si>
    <t>Одномандатный избирательный округ № 15</t>
  </si>
  <si>
    <t xml:space="preserve">40810810310710000309, Структурное подразделение № 8611/0155 Волго-Вятского банка ПАО Сбербанк, г.Камешково, ул.Ленина, д.13										</t>
  </si>
  <si>
    <t>40810810310710000309</t>
  </si>
  <si>
    <t>Платежное поручение №75 от 05.08.2025</t>
  </si>
  <si>
    <t>Платежное поручение №103 от 20.08.2025</t>
  </si>
  <si>
    <t>Платежное поручение № 130 от 04.09.2025</t>
  </si>
  <si>
    <t>Платежное поручение №1 от 08.08.2025</t>
  </si>
  <si>
    <t>Договор №1 от 08.08.2025, счет №222 от 08.08.2025</t>
  </si>
  <si>
    <t>Платежное поручнние №2 от 20.08.2025</t>
  </si>
  <si>
    <t>Договор №2 от 20.08.2025, счет № 242 от 20.08.2025</t>
  </si>
  <si>
    <t>Платежное поручение №3 от 08.09.2025</t>
  </si>
  <si>
    <t>Платежное поручение №4 от 08.09.2025</t>
  </si>
  <si>
    <t>Кандидат</t>
  </si>
  <si>
    <t>М.А.Ладышкина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</si>
</sst>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vertAlign val="superscript"/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rgb="FF00206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vertAlign val="superscript"/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2" fillId="0" borderId="0"/>
  </cellStyleXfs>
  <cellXfs count="271">
    <xf numFmtId="0" fontId="0" fillId="0" borderId="0" xfId="0"/>
    <xf numFmtId="0" fontId="7" fillId="0" borderId="0" xfId="0" applyFont="1"/>
    <xf numFmtId="0" fontId="1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 applyProtection="1">
      <alignment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0" fontId="14" fillId="0" borderId="1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3" fillId="0" borderId="0" xfId="0" applyFont="1" applyProtection="1">
      <protection hidden="1"/>
    </xf>
    <xf numFmtId="0" fontId="15" fillId="0" borderId="0" xfId="0" applyFont="1" applyAlignment="1" applyProtection="1">
      <alignment horizontal="center" vertical="top"/>
      <protection hidden="1"/>
    </xf>
    <xf numFmtId="0" fontId="15" fillId="0" borderId="0" xfId="0" applyFont="1" applyAlignment="1" applyProtection="1">
      <alignment horizontal="centerContinuous" vertical="top" wrapText="1"/>
      <protection hidden="1"/>
    </xf>
    <xf numFmtId="0" fontId="15" fillId="0" borderId="0" xfId="0" applyFont="1" applyProtection="1">
      <protection hidden="1"/>
    </xf>
    <xf numFmtId="0" fontId="13" fillId="0" borderId="0" xfId="0" applyFont="1" applyAlignment="1" applyProtection="1">
      <alignment vertical="top" wrapText="1"/>
      <protection hidden="1"/>
    </xf>
    <xf numFmtId="0" fontId="14" fillId="0" borderId="0" xfId="0" applyFont="1" applyProtection="1">
      <protection hidden="1"/>
    </xf>
    <xf numFmtId="0" fontId="13" fillId="0" borderId="0" xfId="0" applyFont="1" applyAlignment="1" applyProtection="1">
      <alignment horizontal="center" vertical="top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6" fillId="2" borderId="0" xfId="0" applyFont="1" applyFill="1" applyAlignment="1" applyProtection="1">
      <alignment vertical="top" wrapText="1"/>
      <protection hidden="1"/>
    </xf>
    <xf numFmtId="0" fontId="13" fillId="2" borderId="0" xfId="0" applyFont="1" applyFill="1" applyProtection="1">
      <protection hidden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vertical="center"/>
      <protection hidden="1"/>
    </xf>
    <xf numFmtId="49" fontId="13" fillId="0" borderId="6" xfId="0" applyNumberFormat="1" applyFont="1" applyBorder="1" applyAlignment="1" applyProtection="1">
      <alignment horizontal="left" vertical="top" indent="4"/>
      <protection hidden="1"/>
    </xf>
    <xf numFmtId="49" fontId="13" fillId="0" borderId="0" xfId="0" applyNumberFormat="1" applyFont="1" applyAlignment="1" applyProtection="1">
      <alignment horizontal="left"/>
      <protection hidden="1"/>
    </xf>
    <xf numFmtId="49" fontId="13" fillId="0" borderId="0" xfId="0" applyNumberFormat="1" applyFont="1" applyAlignment="1" applyProtection="1">
      <alignment horizontal="left" vertical="top"/>
      <protection hidden="1"/>
    </xf>
    <xf numFmtId="49" fontId="15" fillId="0" borderId="0" xfId="0" applyNumberFormat="1" applyFont="1" applyAlignment="1" applyProtection="1">
      <alignment horizontal="left" vertical="top" wrapText="1"/>
      <protection hidden="1"/>
    </xf>
    <xf numFmtId="49" fontId="15" fillId="0" borderId="0" xfId="0" applyNumberFormat="1" applyFont="1" applyAlignment="1" applyProtection="1">
      <alignment horizontal="left"/>
      <protection hidden="1"/>
    </xf>
    <xf numFmtId="49" fontId="13" fillId="0" borderId="0" xfId="0" applyNumberFormat="1" applyFont="1" applyAlignment="1" applyProtection="1">
      <alignment horizontal="left" vertical="top" wrapText="1"/>
      <protection hidden="1"/>
    </xf>
    <xf numFmtId="49" fontId="16" fillId="2" borderId="0" xfId="0" applyNumberFormat="1" applyFont="1" applyFill="1" applyAlignment="1" applyProtection="1">
      <alignment horizontal="left" vertical="top" wrapText="1"/>
      <protection hidden="1"/>
    </xf>
    <xf numFmtId="49" fontId="16" fillId="2" borderId="0" xfId="0" applyNumberFormat="1" applyFont="1" applyFill="1" applyAlignment="1" applyProtection="1">
      <alignment horizontal="left" vertical="top"/>
      <protection hidden="1"/>
    </xf>
    <xf numFmtId="49" fontId="16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/>
    <xf numFmtId="0" fontId="15" fillId="0" borderId="0" xfId="0" applyFont="1" applyAlignment="1" applyProtection="1">
      <alignment vertical="top"/>
      <protection hidden="1"/>
    </xf>
    <xf numFmtId="0" fontId="13" fillId="0" borderId="0" xfId="0" applyFont="1" applyAlignment="1" applyProtection="1">
      <alignment horizontal="center" wrapText="1"/>
      <protection hidden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6" fillId="0" borderId="0" xfId="0" applyFont="1" applyAlignment="1" applyProtection="1">
      <alignment horizontal="center" vertical="top"/>
      <protection hidden="1"/>
    </xf>
    <xf numFmtId="4" fontId="13" fillId="0" borderId="0" xfId="0" applyNumberFormat="1" applyFont="1" applyAlignment="1" applyProtection="1">
      <alignment vertical="top"/>
      <protection hidden="1"/>
    </xf>
    <xf numFmtId="4" fontId="13" fillId="0" borderId="0" xfId="0" applyNumberFormat="1" applyFont="1" applyAlignment="1" applyProtection="1">
      <alignment horizontal="centerContinuous" vertical="top"/>
      <protection hidden="1"/>
    </xf>
    <xf numFmtId="4" fontId="15" fillId="0" borderId="0" xfId="0" applyNumberFormat="1" applyFont="1" applyAlignment="1" applyProtection="1">
      <alignment horizontal="centerContinuous" vertical="top" wrapText="1"/>
      <protection hidden="1"/>
    </xf>
    <xf numFmtId="4" fontId="14" fillId="0" borderId="1" xfId="0" applyNumberFormat="1" applyFont="1" applyBorder="1" applyAlignment="1" applyProtection="1">
      <alignment horizontal="center" vertical="center" wrapText="1"/>
      <protection hidden="1"/>
    </xf>
    <xf numFmtId="4" fontId="13" fillId="0" borderId="4" xfId="0" applyNumberFormat="1" applyFont="1" applyBorder="1" applyAlignment="1" applyProtection="1">
      <alignment vertical="top"/>
      <protection hidden="1"/>
    </xf>
    <xf numFmtId="4" fontId="15" fillId="0" borderId="0" xfId="0" applyNumberFormat="1" applyFont="1" applyAlignment="1" applyProtection="1">
      <alignment horizontal="centerContinuous" vertical="top"/>
      <protection hidden="1"/>
    </xf>
    <xf numFmtId="4" fontId="13" fillId="0" borderId="0" xfId="0" applyNumberFormat="1" applyFont="1" applyProtection="1">
      <protection hidden="1"/>
    </xf>
    <xf numFmtId="3" fontId="14" fillId="0" borderId="1" xfId="0" applyNumberFormat="1" applyFont="1" applyBorder="1" applyAlignment="1" applyProtection="1">
      <alignment horizontal="center" vertical="top"/>
      <protection hidden="1"/>
    </xf>
    <xf numFmtId="0" fontId="12" fillId="0" borderId="0" xfId="0" applyFont="1" applyAlignment="1">
      <alignment vertical="center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hidden="1"/>
    </xf>
    <xf numFmtId="0" fontId="16" fillId="0" borderId="10" xfId="0" applyFont="1" applyBorder="1" applyAlignment="1" applyProtection="1">
      <alignment horizontal="center" vertical="top"/>
      <protection hidden="1"/>
    </xf>
    <xf numFmtId="0" fontId="18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27" fillId="0" borderId="0" xfId="0" applyFont="1" applyAlignment="1">
      <alignment horizontal="center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vertical="center"/>
    </xf>
    <xf numFmtId="4" fontId="11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24" fillId="0" borderId="3" xfId="0" applyFont="1" applyBorder="1" applyAlignment="1" applyProtection="1">
      <alignment vertical="top"/>
      <protection hidden="1"/>
    </xf>
    <xf numFmtId="49" fontId="16" fillId="0" borderId="0" xfId="0" applyNumberFormat="1" applyFont="1" applyAlignment="1" applyProtection="1">
      <alignment horizontal="left"/>
      <protection hidden="1"/>
    </xf>
    <xf numFmtId="0" fontId="16" fillId="0" borderId="0" xfId="0" applyFont="1" applyProtection="1">
      <protection hidden="1"/>
    </xf>
    <xf numFmtId="4" fontId="16" fillId="0" borderId="0" xfId="0" applyNumberFormat="1" applyFont="1" applyAlignment="1" applyProtection="1">
      <alignment horizontal="centerContinuous" vertical="top"/>
      <protection hidden="1"/>
    </xf>
    <xf numFmtId="0" fontId="19" fillId="0" borderId="0" xfId="0" applyFont="1" applyAlignment="1" applyProtection="1">
      <alignment horizontal="center"/>
      <protection hidden="1"/>
    </xf>
    <xf numFmtId="0" fontId="25" fillId="0" borderId="0" xfId="0" applyFont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25" fillId="0" borderId="10" xfId="0" applyFont="1" applyBorder="1" applyAlignment="1">
      <alignment horizontal="center" vertical="center"/>
    </xf>
    <xf numFmtId="4" fontId="25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5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center" vertical="top" wrapText="1"/>
    </xf>
    <xf numFmtId="2" fontId="35" fillId="0" borderId="1" xfId="0" applyNumberFormat="1" applyFont="1" applyBorder="1" applyAlignment="1">
      <alignment horizontal="center" vertical="top" wrapText="1"/>
    </xf>
    <xf numFmtId="4" fontId="23" fillId="0" borderId="1" xfId="0" applyNumberFormat="1" applyFont="1" applyBorder="1" applyAlignment="1">
      <alignment horizontal="right" vertical="top" wrapText="1"/>
    </xf>
    <xf numFmtId="4" fontId="23" fillId="0" borderId="8" xfId="0" applyNumberFormat="1" applyFont="1" applyBorder="1" applyAlignment="1">
      <alignment horizontal="right" vertical="top" wrapText="1"/>
    </xf>
    <xf numFmtId="2" fontId="35" fillId="0" borderId="8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4" fontId="12" fillId="0" borderId="1" xfId="0" applyNumberFormat="1" applyFont="1" applyBorder="1" applyAlignment="1">
      <alignment horizontal="right" vertical="top"/>
    </xf>
    <xf numFmtId="0" fontId="37" fillId="0" borderId="0" xfId="0" applyFont="1" applyAlignment="1">
      <alignment vertical="center"/>
    </xf>
    <xf numFmtId="14" fontId="35" fillId="0" borderId="1" xfId="0" applyNumberFormat="1" applyFont="1" applyBorder="1" applyAlignment="1">
      <alignment vertical="top"/>
    </xf>
    <xf numFmtId="0" fontId="35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vertical="top"/>
    </xf>
    <xf numFmtId="0" fontId="35" fillId="0" borderId="1" xfId="0" applyFont="1" applyBorder="1" applyAlignment="1">
      <alignment vertical="top" wrapText="1"/>
    </xf>
    <xf numFmtId="0" fontId="38" fillId="0" borderId="0" xfId="0" applyFont="1" applyAlignment="1">
      <alignment vertical="top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39" fillId="0" borderId="0" xfId="0" applyFont="1" applyAlignment="1">
      <alignment vertical="center"/>
    </xf>
    <xf numFmtId="14" fontId="35" fillId="3" borderId="1" xfId="0" applyNumberFormat="1" applyFont="1" applyFill="1" applyBorder="1" applyAlignment="1">
      <alignment vertical="center"/>
    </xf>
    <xf numFmtId="0" fontId="35" fillId="3" borderId="1" xfId="0" applyFont="1" applyFill="1" applyBorder="1" applyAlignment="1">
      <alignment horizontal="left" vertical="center" wrapText="1"/>
    </xf>
    <xf numFmtId="0" fontId="35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0" fontId="3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4" fontId="12" fillId="0" borderId="1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1" fillId="0" borderId="0" xfId="0" applyFont="1" applyAlignment="1">
      <alignment vertical="top" wrapText="1"/>
    </xf>
    <xf numFmtId="0" fontId="39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2" fillId="0" borderId="2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2" fillId="0" borderId="0" xfId="0" applyFont="1" applyAlignment="1">
      <alignment vertical="center"/>
    </xf>
    <xf numFmtId="0" fontId="35" fillId="0" borderId="1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right" vertical="center"/>
    </xf>
    <xf numFmtId="4" fontId="23" fillId="0" borderId="1" xfId="0" applyNumberFormat="1" applyFont="1" applyBorder="1" applyAlignment="1">
      <alignment vertical="center"/>
    </xf>
    <xf numFmtId="164" fontId="23" fillId="0" borderId="1" xfId="0" applyNumberFormat="1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4" fontId="25" fillId="0" borderId="1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49" fontId="19" fillId="0" borderId="1" xfId="0" applyNumberFormat="1" applyFont="1" applyBorder="1" applyAlignment="1" applyProtection="1">
      <alignment horizontal="left" vertical="top"/>
      <protection hidden="1"/>
    </xf>
    <xf numFmtId="0" fontId="19" fillId="0" borderId="1" xfId="0" applyFont="1" applyBorder="1" applyAlignment="1" applyProtection="1">
      <alignment horizontal="center" vertical="top"/>
      <protection hidden="1"/>
    </xf>
    <xf numFmtId="4" fontId="19" fillId="0" borderId="1" xfId="0" applyNumberFormat="1" applyFont="1" applyBorder="1" applyAlignment="1" applyProtection="1">
      <alignment vertical="top"/>
      <protection locked="0" hidden="1"/>
    </xf>
    <xf numFmtId="49" fontId="13" fillId="0" borderId="1" xfId="0" applyNumberFormat="1" applyFont="1" applyBorder="1" applyAlignment="1" applyProtection="1">
      <alignment horizontal="left" vertical="top"/>
      <protection hidden="1"/>
    </xf>
    <xf numFmtId="0" fontId="13" fillId="0" borderId="1" xfId="0" applyFont="1" applyBorder="1" applyAlignment="1" applyProtection="1">
      <alignment horizontal="center" vertical="top"/>
      <protection hidden="1"/>
    </xf>
    <xf numFmtId="4" fontId="13" fillId="0" borderId="1" xfId="0" applyNumberFormat="1" applyFont="1" applyBorder="1" applyAlignment="1" applyProtection="1">
      <alignment vertical="top"/>
      <protection locked="0" hidden="1"/>
    </xf>
    <xf numFmtId="49" fontId="13" fillId="0" borderId="1" xfId="0" applyNumberFormat="1" applyFont="1" applyBorder="1" applyAlignment="1" applyProtection="1">
      <alignment horizontal="left" vertical="center"/>
      <protection hidden="1"/>
    </xf>
    <xf numFmtId="4" fontId="24" fillId="0" borderId="1" xfId="0" applyNumberFormat="1" applyFont="1" applyBorder="1" applyAlignment="1" applyProtection="1">
      <alignment vertical="top"/>
      <protection hidden="1"/>
    </xf>
    <xf numFmtId="4" fontId="33" fillId="0" borderId="1" xfId="0" applyNumberFormat="1" applyFont="1" applyBorder="1" applyAlignment="1" applyProtection="1">
      <alignment vertical="top"/>
      <protection hidden="1"/>
    </xf>
    <xf numFmtId="0" fontId="2" fillId="0" borderId="0" xfId="0" applyFont="1" applyAlignment="1">
      <alignment vertical="center" wrapText="1"/>
    </xf>
    <xf numFmtId="49" fontId="34" fillId="0" borderId="0" xfId="0" applyNumberFormat="1" applyFont="1" applyAlignment="1" applyProtection="1">
      <alignment horizontal="left" vertical="top"/>
      <protection hidden="1"/>
    </xf>
    <xf numFmtId="0" fontId="34" fillId="0" borderId="0" xfId="0" applyFont="1" applyAlignment="1" applyProtection="1">
      <alignment horizontal="centerContinuous" vertical="top"/>
      <protection hidden="1"/>
    </xf>
    <xf numFmtId="4" fontId="34" fillId="0" borderId="0" xfId="0" applyNumberFormat="1" applyFont="1" applyAlignment="1" applyProtection="1">
      <alignment horizontal="centerContinuous" vertical="top"/>
      <protection hidden="1"/>
    </xf>
    <xf numFmtId="0" fontId="34" fillId="0" borderId="0" xfId="0" applyFont="1" applyProtection="1">
      <protection hidden="1"/>
    </xf>
    <xf numFmtId="0" fontId="35" fillId="2" borderId="1" xfId="0" applyFont="1" applyFill="1" applyBorder="1" applyAlignment="1" applyProtection="1">
      <alignment vertical="top" wrapText="1"/>
      <protection locked="0"/>
    </xf>
    <xf numFmtId="0" fontId="23" fillId="0" borderId="1" xfId="0" applyFont="1" applyBorder="1" applyAlignment="1" applyProtection="1">
      <alignment horizontal="center" vertical="top" wrapText="1"/>
      <protection locked="0"/>
    </xf>
    <xf numFmtId="4" fontId="23" fillId="0" borderId="1" xfId="0" applyNumberFormat="1" applyFont="1" applyBorder="1" applyAlignment="1" applyProtection="1">
      <alignment horizontal="right" vertical="top" wrapText="1"/>
      <protection locked="0"/>
    </xf>
    <xf numFmtId="0" fontId="35" fillId="0" borderId="1" xfId="0" applyFont="1" applyBorder="1" applyAlignment="1" applyProtection="1">
      <alignment vertical="top" wrapText="1"/>
      <protection locked="0"/>
    </xf>
    <xf numFmtId="4" fontId="35" fillId="0" borderId="1" xfId="0" applyNumberFormat="1" applyFont="1" applyBorder="1" applyAlignment="1" applyProtection="1">
      <alignment vertical="top"/>
      <protection locked="0"/>
    </xf>
    <xf numFmtId="0" fontId="38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horizontal="center" wrapText="1"/>
      <protection locked="0"/>
    </xf>
    <xf numFmtId="0" fontId="35" fillId="0" borderId="0" xfId="0" applyFont="1" applyAlignment="1" applyProtection="1">
      <alignment horizontal="left" vertical="top" wrapText="1"/>
      <protection locked="0"/>
    </xf>
    <xf numFmtId="0" fontId="43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/>
      <protection locked="0"/>
    </xf>
    <xf numFmtId="4" fontId="23" fillId="0" borderId="0" xfId="0" applyNumberFormat="1" applyFont="1" applyAlignment="1" applyProtection="1">
      <alignment horizontal="center"/>
      <protection locked="0"/>
    </xf>
    <xf numFmtId="4" fontId="35" fillId="0" borderId="0" xfId="0" applyNumberFormat="1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horizontal="left"/>
      <protection locked="0" hidden="1"/>
    </xf>
    <xf numFmtId="0" fontId="13" fillId="0" borderId="0" xfId="0" applyFont="1" applyAlignment="1" applyProtection="1">
      <alignment vertical="top"/>
      <protection locked="0" hidden="1"/>
    </xf>
    <xf numFmtId="0" fontId="13" fillId="0" borderId="0" xfId="0" applyFont="1" applyProtection="1">
      <protection locked="0" hidden="1"/>
    </xf>
    <xf numFmtId="4" fontId="23" fillId="0" borderId="1" xfId="0" applyNumberFormat="1" applyFont="1" applyBorder="1" applyAlignment="1">
      <alignment vertical="top"/>
    </xf>
    <xf numFmtId="0" fontId="35" fillId="0" borderId="0" xfId="0" applyFont="1" applyAlignment="1" applyProtection="1">
      <alignment horizontal="centerContinuous" vertical="top"/>
      <protection hidden="1"/>
    </xf>
    <xf numFmtId="0" fontId="24" fillId="0" borderId="0" xfId="0" applyFont="1" applyAlignment="1" applyProtection="1">
      <alignment horizontal="centerContinuous" vertical="top"/>
      <protection hidden="1"/>
    </xf>
    <xf numFmtId="0" fontId="11" fillId="0" borderId="1" xfId="0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center" vertical="top"/>
      <protection hidden="1"/>
    </xf>
    <xf numFmtId="0" fontId="24" fillId="0" borderId="0" xfId="0" applyFont="1" applyAlignment="1" applyProtection="1">
      <alignment vertical="top"/>
      <protection hidden="1"/>
    </xf>
    <xf numFmtId="0" fontId="33" fillId="0" borderId="0" xfId="0" applyFont="1" applyAlignment="1" applyProtection="1">
      <alignment horizontal="center"/>
      <protection locked="0" hidden="1"/>
    </xf>
    <xf numFmtId="0" fontId="25" fillId="0" borderId="10" xfId="0" applyFont="1" applyBorder="1" applyAlignment="1" applyProtection="1">
      <alignment horizontal="center" vertical="top"/>
      <protection hidden="1"/>
    </xf>
    <xf numFmtId="0" fontId="33" fillId="0" borderId="0" xfId="0" applyFont="1" applyAlignment="1" applyProtection="1">
      <alignment horizontal="center" vertical="top"/>
      <protection hidden="1"/>
    </xf>
    <xf numFmtId="0" fontId="25" fillId="0" borderId="0" xfId="0" applyFont="1" applyAlignment="1" applyProtection="1">
      <alignment horizontal="center" vertical="top"/>
      <protection hidden="1"/>
    </xf>
    <xf numFmtId="0" fontId="24" fillId="0" borderId="0" xfId="0" applyFont="1" applyProtection="1">
      <protection hidden="1"/>
    </xf>
    <xf numFmtId="14" fontId="14" fillId="0" borderId="7" xfId="0" applyNumberFormat="1" applyFont="1" applyBorder="1" applyAlignment="1" applyProtection="1">
      <alignment horizontal="center" vertical="top" wrapText="1"/>
      <protection locked="0" hidden="1"/>
    </xf>
    <xf numFmtId="14" fontId="23" fillId="0" borderId="0" xfId="0" applyNumberFormat="1" applyFont="1" applyAlignment="1" applyProtection="1">
      <alignment horizontal="center"/>
      <protection locked="0"/>
    </xf>
    <xf numFmtId="14" fontId="34" fillId="0" borderId="1" xfId="0" applyNumberFormat="1" applyFont="1" applyBorder="1" applyAlignment="1">
      <alignment vertical="center" wrapText="1"/>
    </xf>
    <xf numFmtId="14" fontId="34" fillId="0" borderId="1" xfId="0" applyNumberFormat="1" applyFont="1" applyBorder="1" applyAlignment="1">
      <alignment horizontal="center" vertical="center" wrapText="1"/>
    </xf>
    <xf numFmtId="0" fontId="41" fillId="0" borderId="1" xfId="0" applyFont="1" applyBorder="1" applyAlignment="1">
      <alignment vertical="top" wrapText="1"/>
    </xf>
    <xf numFmtId="0" fontId="2" fillId="0" borderId="9" xfId="0" applyFont="1" applyBorder="1" applyAlignment="1">
      <alignment horizontal="center" wrapText="1"/>
    </xf>
    <xf numFmtId="164" fontId="12" fillId="0" borderId="9" xfId="0" applyNumberFormat="1" applyFont="1" applyBorder="1" applyAlignment="1">
      <alignment horizontal="right" wrapText="1"/>
    </xf>
    <xf numFmtId="14" fontId="35" fillId="0" borderId="1" xfId="0" applyNumberFormat="1" applyFont="1" applyBorder="1" applyAlignment="1" applyProtection="1">
      <alignment vertical="center"/>
      <protection locked="0"/>
    </xf>
    <xf numFmtId="14" fontId="38" fillId="0" borderId="0" xfId="0" applyNumberFormat="1" applyFont="1" applyAlignment="1" applyProtection="1">
      <alignment vertical="top"/>
      <protection locked="0"/>
    </xf>
    <xf numFmtId="14" fontId="35" fillId="0" borderId="1" xfId="0" applyNumberFormat="1" applyFont="1" applyBorder="1" applyAlignment="1" applyProtection="1">
      <alignment vertical="center" wrapText="1"/>
      <protection locked="0"/>
    </xf>
    <xf numFmtId="0" fontId="16" fillId="0" borderId="10" xfId="0" applyFont="1" applyBorder="1" applyAlignment="1" applyProtection="1">
      <alignment horizontal="center" vertical="top"/>
      <protection hidden="1"/>
    </xf>
    <xf numFmtId="0" fontId="0" fillId="0" borderId="10" xfId="0" applyBorder="1" applyAlignment="1">
      <alignment horizontal="center" vertical="top"/>
    </xf>
    <xf numFmtId="0" fontId="16" fillId="0" borderId="0" xfId="0" applyFont="1" applyAlignment="1" applyProtection="1">
      <alignment horizontal="left" vertical="top" wrapText="1"/>
      <protection hidden="1"/>
    </xf>
    <xf numFmtId="0" fontId="16" fillId="0" borderId="10" xfId="0" applyFont="1" applyBorder="1" applyAlignment="1" applyProtection="1">
      <alignment horizontal="center" vertical="top" wrapText="1"/>
      <protection hidden="1"/>
    </xf>
    <xf numFmtId="0" fontId="36" fillId="0" borderId="7" xfId="0" applyFont="1" applyBorder="1" applyAlignment="1" applyProtection="1">
      <alignment horizontal="center" vertical="top" wrapText="1"/>
      <protection hidden="1"/>
    </xf>
    <xf numFmtId="49" fontId="36" fillId="0" borderId="7" xfId="0" applyNumberFormat="1" applyFont="1" applyBorder="1" applyAlignment="1" applyProtection="1">
      <alignment horizontal="center" vertical="top" wrapText="1"/>
      <protection locked="0"/>
    </xf>
    <xf numFmtId="0" fontId="36" fillId="0" borderId="7" xfId="0" applyFont="1" applyBorder="1" applyAlignment="1" applyProtection="1">
      <alignment horizontal="center" vertical="top" wrapText="1"/>
      <protection locked="0"/>
    </xf>
    <xf numFmtId="0" fontId="19" fillId="0" borderId="6" xfId="0" applyFont="1" applyBorder="1" applyAlignment="1" applyProtection="1">
      <alignment horizontal="left" vertical="top" wrapText="1"/>
      <protection hidden="1"/>
    </xf>
    <xf numFmtId="0" fontId="19" fillId="0" borderId="3" xfId="0" applyFont="1" applyBorder="1" applyAlignment="1" applyProtection="1">
      <alignment horizontal="left" vertical="top" wrapText="1"/>
      <protection hidden="1"/>
    </xf>
    <xf numFmtId="0" fontId="19" fillId="0" borderId="4" xfId="0" applyFont="1" applyBorder="1" applyAlignment="1" applyProtection="1">
      <alignment horizontal="left" vertical="top" wrapText="1"/>
      <protection hidden="1"/>
    </xf>
    <xf numFmtId="0" fontId="9" fillId="0" borderId="6" xfId="0" applyFont="1" applyBorder="1" applyAlignment="1" applyProtection="1">
      <alignment horizontal="left" vertical="top" wrapText="1"/>
      <protection hidden="1"/>
    </xf>
    <xf numFmtId="0" fontId="16" fillId="2" borderId="0" xfId="0" applyFont="1" applyFill="1" applyAlignment="1" applyProtection="1">
      <alignment horizontal="left" vertical="top" wrapText="1"/>
      <protection hidden="1"/>
    </xf>
    <xf numFmtId="0" fontId="13" fillId="0" borderId="6" xfId="0" applyFont="1" applyBorder="1" applyAlignment="1" applyProtection="1">
      <alignment horizontal="left" vertical="top" wrapText="1"/>
      <protection hidden="1"/>
    </xf>
    <xf numFmtId="0" fontId="13" fillId="0" borderId="3" xfId="0" applyFont="1" applyBorder="1" applyAlignment="1" applyProtection="1">
      <alignment horizontal="left" vertical="top" wrapText="1"/>
      <protection hidden="1"/>
    </xf>
    <xf numFmtId="0" fontId="13" fillId="0" borderId="4" xfId="0" applyFont="1" applyBorder="1" applyAlignment="1" applyProtection="1">
      <alignment horizontal="left" vertical="top" wrapText="1"/>
      <protection hidden="1"/>
    </xf>
    <xf numFmtId="0" fontId="44" fillId="0" borderId="7" xfId="0" applyFont="1" applyBorder="1" applyAlignment="1" applyProtection="1">
      <alignment horizontal="center" vertical="top" wrapText="1"/>
      <protection locked="0"/>
    </xf>
    <xf numFmtId="49" fontId="16" fillId="0" borderId="0" xfId="0" applyNumberFormat="1" applyFont="1" applyAlignment="1" applyProtection="1">
      <alignment horizontal="center" vertical="top" wrapText="1"/>
      <protection hidden="1"/>
    </xf>
    <xf numFmtId="0" fontId="22" fillId="0" borderId="0" xfId="0" applyFont="1" applyAlignment="1">
      <alignment horizontal="center" vertical="top" wrapText="1"/>
    </xf>
    <xf numFmtId="0" fontId="20" fillId="0" borderId="0" xfId="0" applyFont="1" applyAlignment="1" applyProtection="1">
      <alignment horizontal="center" vertical="top"/>
      <protection locked="0"/>
    </xf>
    <xf numFmtId="0" fontId="36" fillId="0" borderId="0" xfId="0" applyFont="1" applyAlignment="1" applyProtection="1">
      <alignment horizontal="center" vertical="top"/>
      <protection hidden="1"/>
    </xf>
    <xf numFmtId="0" fontId="36" fillId="0" borderId="7" xfId="0" applyFont="1" applyBorder="1" applyAlignment="1" applyProtection="1">
      <alignment horizontal="center" vertical="top"/>
      <protection locked="0"/>
    </xf>
    <xf numFmtId="2" fontId="20" fillId="0" borderId="0" xfId="0" applyNumberFormat="1" applyFont="1" applyAlignment="1" applyProtection="1">
      <alignment horizontal="center" vertical="top" wrapText="1"/>
      <protection locked="0" hidden="1"/>
    </xf>
    <xf numFmtId="0" fontId="11" fillId="0" borderId="7" xfId="0" applyFont="1" applyBorder="1" applyAlignment="1" applyProtection="1">
      <alignment horizontal="center" vertical="top" wrapText="1"/>
      <protection hidden="1"/>
    </xf>
    <xf numFmtId="0" fontId="36" fillId="0" borderId="0" xfId="0" applyFont="1" applyAlignment="1" applyProtection="1">
      <alignment horizontal="center" vertical="top" wrapText="1"/>
      <protection hidden="1"/>
    </xf>
    <xf numFmtId="0" fontId="15" fillId="0" borderId="10" xfId="0" applyFont="1" applyBorder="1" applyAlignment="1" applyProtection="1">
      <alignment horizontal="center" vertical="top"/>
      <protection hidden="1"/>
    </xf>
    <xf numFmtId="0" fontId="20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14" fillId="0" borderId="6" xfId="0" applyNumberFormat="1" applyFont="1" applyBorder="1" applyAlignment="1" applyProtection="1">
      <alignment horizontal="center" vertical="top"/>
      <protection hidden="1"/>
    </xf>
    <xf numFmtId="49" fontId="14" fillId="0" borderId="3" xfId="0" applyNumberFormat="1" applyFont="1" applyBorder="1" applyAlignment="1" applyProtection="1">
      <alignment horizontal="center" vertical="top"/>
      <protection hidden="1"/>
    </xf>
    <xf numFmtId="49" fontId="14" fillId="0" borderId="4" xfId="0" applyNumberFormat="1" applyFont="1" applyBorder="1" applyAlignment="1" applyProtection="1">
      <alignment horizontal="center" vertical="top"/>
      <protection hidden="1"/>
    </xf>
    <xf numFmtId="0" fontId="14" fillId="0" borderId="0" xfId="0" applyFont="1" applyAlignment="1" applyProtection="1">
      <alignment horizontal="right" vertical="top" wrapText="1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3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3" fillId="0" borderId="0" xfId="0" applyFont="1" applyAlignment="1" applyProtection="1">
      <alignment horizontal="left" vertical="center" wrapText="1"/>
      <protection hidden="1"/>
    </xf>
    <xf numFmtId="14" fontId="19" fillId="0" borderId="0" xfId="0" applyNumberFormat="1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49" fontId="23" fillId="0" borderId="7" xfId="0" applyNumberFormat="1" applyFont="1" applyBorder="1" applyAlignment="1">
      <alignment horizontal="center" vertical="center" wrapText="1"/>
    </xf>
    <xf numFmtId="49" fontId="2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view="pageBreakPreview" topLeftCell="A3" zoomScaleNormal="100" zoomScaleSheetLayoutView="100" workbookViewId="0">
      <selection activeCell="G91" sqref="G91"/>
    </sheetView>
  </sheetViews>
  <sheetFormatPr defaultColWidth="9.109375" defaultRowHeight="13.8" x14ac:dyDescent="0.25"/>
  <cols>
    <col min="1" max="1" width="5.33203125" style="40" customWidth="1"/>
    <col min="2" max="4" width="8.109375" style="15" customWidth="1"/>
    <col min="5" max="5" width="9.6640625" style="15" customWidth="1"/>
    <col min="6" max="6" width="7" style="15" customWidth="1"/>
    <col min="7" max="7" width="8.109375" style="15" customWidth="1"/>
    <col min="8" max="8" width="6.6640625" style="15" customWidth="1"/>
    <col min="9" max="9" width="6.5546875" style="15" customWidth="1"/>
    <col min="10" max="10" width="15.44140625" style="205" customWidth="1"/>
    <col min="11" max="11" width="13.6640625" style="67" customWidth="1"/>
    <col min="12" max="12" width="15" style="15" customWidth="1"/>
    <col min="13" max="16384" width="9.109375" style="15"/>
  </cols>
  <sheetData>
    <row r="1" spans="1:11" s="194" customFormat="1" hidden="1" x14ac:dyDescent="0.25">
      <c r="A1" s="192"/>
      <c r="B1" s="193"/>
      <c r="C1" s="193"/>
      <c r="D1" s="193"/>
      <c r="E1" s="193"/>
      <c r="F1" s="193"/>
      <c r="G1" s="193"/>
      <c r="H1" s="193"/>
      <c r="I1" s="234" t="s">
        <v>122</v>
      </c>
      <c r="J1" s="234"/>
      <c r="K1" s="234"/>
    </row>
    <row r="2" spans="1:11" s="194" customFormat="1" ht="104.25" hidden="1" customHeight="1" x14ac:dyDescent="0.25">
      <c r="A2" s="192"/>
      <c r="B2" s="193"/>
      <c r="C2" s="193"/>
      <c r="D2" s="193"/>
      <c r="E2" s="193"/>
      <c r="F2" s="193"/>
      <c r="G2" s="193"/>
      <c r="H2" s="237" t="s">
        <v>123</v>
      </c>
      <c r="I2" s="237"/>
      <c r="J2" s="237"/>
      <c r="K2" s="237"/>
    </row>
    <row r="3" spans="1:11" ht="15" x14ac:dyDescent="0.25">
      <c r="A3" s="41"/>
      <c r="B3" s="11"/>
      <c r="C3" s="11"/>
      <c r="D3" s="11"/>
      <c r="E3" s="11"/>
      <c r="F3" s="11"/>
      <c r="G3" s="11"/>
      <c r="H3" s="11"/>
      <c r="I3" s="11"/>
      <c r="J3" s="241"/>
      <c r="K3" s="242"/>
    </row>
    <row r="4" spans="1:11" s="179" customFormat="1" ht="15.6" x14ac:dyDescent="0.3">
      <c r="A4" s="176"/>
      <c r="B4" s="177"/>
      <c r="C4" s="177"/>
      <c r="D4" s="236" t="s">
        <v>131</v>
      </c>
      <c r="E4" s="236"/>
      <c r="F4" s="235" t="s">
        <v>37</v>
      </c>
      <c r="G4" s="235"/>
      <c r="H4" s="235"/>
      <c r="I4" s="235"/>
      <c r="J4" s="196"/>
      <c r="K4" s="178"/>
    </row>
    <row r="5" spans="1:11" x14ac:dyDescent="0.25">
      <c r="A5" s="41"/>
      <c r="B5" s="16"/>
      <c r="C5" s="16"/>
      <c r="D5" s="240" t="s">
        <v>108</v>
      </c>
      <c r="E5" s="240"/>
      <c r="F5" s="16"/>
      <c r="G5" s="16"/>
      <c r="H5" s="16"/>
      <c r="I5" s="12"/>
      <c r="J5" s="197"/>
      <c r="K5" s="62"/>
    </row>
    <row r="6" spans="1:11" ht="32.25" customHeight="1" x14ac:dyDescent="0.25">
      <c r="A6" s="239" t="s">
        <v>113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</row>
    <row r="7" spans="1:11" ht="31.5" customHeight="1" x14ac:dyDescent="0.25">
      <c r="A7" s="220" t="str">
        <f>'I Поступило в ИФ'!A10:F10</f>
        <v>Выборы депутатов Совета народных депутатов Камешковского муниципального округа Владимирской области первого созыва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</row>
    <row r="8" spans="1:11" s="18" customFormat="1" ht="12" x14ac:dyDescent="0.2">
      <c r="A8" s="42"/>
      <c r="B8" s="17"/>
      <c r="C8" s="219" t="s">
        <v>50</v>
      </c>
      <c r="D8" s="219"/>
      <c r="E8" s="219"/>
      <c r="F8" s="219"/>
      <c r="G8" s="219"/>
      <c r="H8" s="219"/>
      <c r="I8" s="219"/>
      <c r="J8" s="219"/>
      <c r="K8" s="63"/>
    </row>
    <row r="9" spans="1:11" ht="15.6" x14ac:dyDescent="0.25">
      <c r="A9" s="220" t="str">
        <f>'I Поступило в ИФ'!A12:F12</f>
        <v>Ладышкина Марина Александровна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</row>
    <row r="10" spans="1:11" s="18" customFormat="1" ht="12" x14ac:dyDescent="0.2">
      <c r="A10" s="42"/>
      <c r="B10" s="17"/>
      <c r="C10" s="219" t="s">
        <v>84</v>
      </c>
      <c r="D10" s="219"/>
      <c r="E10" s="219"/>
      <c r="F10" s="219"/>
      <c r="G10" s="219"/>
      <c r="H10" s="219"/>
      <c r="I10" s="219"/>
      <c r="J10" s="219"/>
      <c r="K10" s="63"/>
    </row>
    <row r="11" spans="1:11" ht="15.6" x14ac:dyDescent="0.25">
      <c r="A11" s="220" t="str">
        <f>'I Поступило в ИФ'!A14:F14</f>
        <v>Одномандатный избирательный округ № 15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</row>
    <row r="12" spans="1:11" s="18" customFormat="1" ht="12" x14ac:dyDescent="0.2">
      <c r="A12" s="42"/>
      <c r="B12" s="17"/>
      <c r="C12" s="219" t="s">
        <v>109</v>
      </c>
      <c r="D12" s="219"/>
      <c r="E12" s="219"/>
      <c r="F12" s="219"/>
      <c r="G12" s="219"/>
      <c r="H12" s="219"/>
      <c r="I12" s="219"/>
      <c r="J12" s="219"/>
      <c r="K12" s="63"/>
    </row>
    <row r="13" spans="1:11" s="18" customFormat="1" ht="15.75" x14ac:dyDescent="0.2">
      <c r="A13" s="221" t="s">
        <v>144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</row>
    <row r="14" spans="1:11" s="18" customFormat="1" ht="12" x14ac:dyDescent="0.2">
      <c r="A14" s="232" t="s">
        <v>101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</row>
    <row r="15" spans="1:11" ht="35.25" customHeight="1" x14ac:dyDescent="0.25">
      <c r="A15" s="221" t="s">
        <v>130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1" s="18" customFormat="1" ht="10.5" customHeight="1" x14ac:dyDescent="0.2">
      <c r="A16" s="219" t="s">
        <v>100</v>
      </c>
      <c r="B16" s="219"/>
      <c r="C16" s="219"/>
      <c r="D16" s="219"/>
      <c r="E16" s="219"/>
      <c r="F16" s="219"/>
      <c r="G16" s="219"/>
      <c r="H16" s="219"/>
      <c r="I16" s="219"/>
      <c r="J16" s="219"/>
      <c r="K16" s="219"/>
    </row>
    <row r="17" spans="1:11" s="18" customFormat="1" ht="16.5" customHeight="1" x14ac:dyDescent="0.2">
      <c r="A17" s="71"/>
      <c r="B17" s="71"/>
      <c r="C17" s="71"/>
      <c r="D17" s="71"/>
      <c r="E17" s="71"/>
      <c r="F17" s="71"/>
      <c r="G17" s="71"/>
      <c r="H17" s="71"/>
      <c r="I17" s="246" t="s">
        <v>119</v>
      </c>
      <c r="J17" s="246"/>
      <c r="K17" s="206">
        <v>45918</v>
      </c>
    </row>
    <row r="18" spans="1:11" ht="14.25" customHeight="1" x14ac:dyDescent="0.25">
      <c r="A18" s="44"/>
      <c r="B18" s="19"/>
      <c r="C18" s="19"/>
      <c r="D18" s="19"/>
      <c r="E18" s="19"/>
      <c r="F18" s="19"/>
      <c r="G18" s="19"/>
      <c r="H18" s="19"/>
      <c r="I18" s="238"/>
      <c r="J18" s="238"/>
      <c r="K18" s="238"/>
    </row>
    <row r="19" spans="1:11" s="38" customFormat="1" ht="26.4" x14ac:dyDescent="0.3">
      <c r="A19" s="247" t="s">
        <v>14</v>
      </c>
      <c r="B19" s="248"/>
      <c r="C19" s="248"/>
      <c r="D19" s="248"/>
      <c r="E19" s="248"/>
      <c r="F19" s="248"/>
      <c r="G19" s="248"/>
      <c r="H19" s="249"/>
      <c r="I19" s="37" t="s">
        <v>15</v>
      </c>
      <c r="J19" s="198" t="s">
        <v>1</v>
      </c>
      <c r="K19" s="64" t="s">
        <v>36</v>
      </c>
    </row>
    <row r="20" spans="1:11" s="20" customFormat="1" ht="12.75" x14ac:dyDescent="0.2">
      <c r="A20" s="243">
        <v>1</v>
      </c>
      <c r="B20" s="244"/>
      <c r="C20" s="244"/>
      <c r="D20" s="244"/>
      <c r="E20" s="244"/>
      <c r="F20" s="244"/>
      <c r="G20" s="244"/>
      <c r="H20" s="245"/>
      <c r="I20" s="13">
        <v>2</v>
      </c>
      <c r="J20" s="199">
        <v>3</v>
      </c>
      <c r="K20" s="68">
        <v>4</v>
      </c>
    </row>
    <row r="21" spans="1:11" x14ac:dyDescent="0.25">
      <c r="A21" s="166">
        <v>1</v>
      </c>
      <c r="B21" s="223" t="s">
        <v>16</v>
      </c>
      <c r="C21" s="224"/>
      <c r="D21" s="224"/>
      <c r="E21" s="224"/>
      <c r="F21" s="224"/>
      <c r="G21" s="224"/>
      <c r="H21" s="225"/>
      <c r="I21" s="167">
        <v>10</v>
      </c>
      <c r="J21" s="174">
        <f>+J23+J29</f>
        <v>50100</v>
      </c>
      <c r="K21" s="168"/>
    </row>
    <row r="22" spans="1:11" x14ac:dyDescent="0.25">
      <c r="A22" s="39" t="s">
        <v>17</v>
      </c>
      <c r="B22" s="14"/>
      <c r="C22" s="14"/>
      <c r="D22" s="14"/>
      <c r="E22" s="14"/>
      <c r="F22" s="14"/>
      <c r="G22" s="14"/>
      <c r="H22" s="14"/>
      <c r="I22" s="14"/>
      <c r="J22" s="98"/>
      <c r="K22" s="65"/>
    </row>
    <row r="23" spans="1:11" ht="29.25" customHeight="1" x14ac:dyDescent="0.25">
      <c r="A23" s="169" t="s">
        <v>51</v>
      </c>
      <c r="B23" s="228" t="s">
        <v>124</v>
      </c>
      <c r="C23" s="229"/>
      <c r="D23" s="229"/>
      <c r="E23" s="229"/>
      <c r="F23" s="229"/>
      <c r="G23" s="229"/>
      <c r="H23" s="230"/>
      <c r="I23" s="170">
        <v>20</v>
      </c>
      <c r="J23" s="173">
        <f>SUM(J25:J28)</f>
        <v>50100</v>
      </c>
      <c r="K23" s="171"/>
    </row>
    <row r="24" spans="1:11" x14ac:dyDescent="0.25">
      <c r="A24" s="39" t="s">
        <v>18</v>
      </c>
      <c r="B24" s="14"/>
      <c r="C24" s="14"/>
      <c r="D24" s="14"/>
      <c r="E24" s="14"/>
      <c r="F24" s="14"/>
      <c r="G24" s="14"/>
      <c r="H24" s="14"/>
      <c r="I24" s="14"/>
      <c r="J24" s="98"/>
      <c r="K24" s="65"/>
    </row>
    <row r="25" spans="1:11" x14ac:dyDescent="0.25">
      <c r="A25" s="169" t="s">
        <v>52</v>
      </c>
      <c r="B25" s="228" t="s">
        <v>85</v>
      </c>
      <c r="C25" s="229"/>
      <c r="D25" s="229"/>
      <c r="E25" s="229"/>
      <c r="F25" s="229"/>
      <c r="G25" s="229"/>
      <c r="H25" s="230"/>
      <c r="I25" s="170">
        <v>30</v>
      </c>
      <c r="J25" s="173">
        <f>SUMIF('I Поступило в ИФ'!$C$23:$C$25,Фин.отчет!I25,'I Поступило в ИФ'!$D$23:$D$25)</f>
        <v>0</v>
      </c>
      <c r="K25" s="171"/>
    </row>
    <row r="26" spans="1:11" ht="29.25" customHeight="1" x14ac:dyDescent="0.25">
      <c r="A26" s="169" t="s">
        <v>53</v>
      </c>
      <c r="B26" s="228" t="s">
        <v>125</v>
      </c>
      <c r="C26" s="229"/>
      <c r="D26" s="229"/>
      <c r="E26" s="229"/>
      <c r="F26" s="229"/>
      <c r="G26" s="229"/>
      <c r="H26" s="230"/>
      <c r="I26" s="170">
        <v>40</v>
      </c>
      <c r="J26" s="173">
        <f>SUMIF('I Поступило в ИФ'!$C$23:$C$25,Фин.отчет!I26,'I Поступило в ИФ'!$D$23:$D$25)</f>
        <v>0</v>
      </c>
      <c r="K26" s="171"/>
    </row>
    <row r="27" spans="1:11" x14ac:dyDescent="0.25">
      <c r="A27" s="169" t="s">
        <v>54</v>
      </c>
      <c r="B27" s="228" t="s">
        <v>19</v>
      </c>
      <c r="C27" s="229"/>
      <c r="D27" s="229"/>
      <c r="E27" s="229"/>
      <c r="F27" s="229"/>
      <c r="G27" s="229"/>
      <c r="H27" s="230"/>
      <c r="I27" s="170">
        <v>50</v>
      </c>
      <c r="J27" s="173">
        <f>SUMIF('I Поступило в ИФ'!$C$23:$C$25,Фин.отчет!I27,'I Поступило в ИФ'!$D$23:$D$25)</f>
        <v>0</v>
      </c>
      <c r="K27" s="171"/>
    </row>
    <row r="28" spans="1:11" x14ac:dyDescent="0.25">
      <c r="A28" s="172" t="s">
        <v>55</v>
      </c>
      <c r="B28" s="228" t="s">
        <v>20</v>
      </c>
      <c r="C28" s="229"/>
      <c r="D28" s="229"/>
      <c r="E28" s="229"/>
      <c r="F28" s="229"/>
      <c r="G28" s="229"/>
      <c r="H28" s="230"/>
      <c r="I28" s="170">
        <v>60</v>
      </c>
      <c r="J28" s="173">
        <f>SUMIF('I Поступило в ИФ'!$C$23:$C$25,Фин.отчет!I28,'I Поступило в ИФ'!$D$23:$D$25)</f>
        <v>50100</v>
      </c>
      <c r="K28" s="171"/>
    </row>
    <row r="29" spans="1:11" ht="44.25" customHeight="1" x14ac:dyDescent="0.25">
      <c r="A29" s="169" t="s">
        <v>56</v>
      </c>
      <c r="B29" s="228" t="s">
        <v>114</v>
      </c>
      <c r="C29" s="229"/>
      <c r="D29" s="229"/>
      <c r="E29" s="229"/>
      <c r="F29" s="229"/>
      <c r="G29" s="229"/>
      <c r="H29" s="230"/>
      <c r="I29" s="170">
        <v>70</v>
      </c>
      <c r="J29" s="173">
        <f>J31+J33+J34</f>
        <v>0</v>
      </c>
      <c r="K29" s="171"/>
    </row>
    <row r="30" spans="1:11" x14ac:dyDescent="0.25">
      <c r="A30" s="39" t="s">
        <v>18</v>
      </c>
      <c r="B30" s="14"/>
      <c r="C30" s="14"/>
      <c r="D30" s="14"/>
      <c r="E30" s="14"/>
      <c r="F30" s="14"/>
      <c r="G30" s="14"/>
      <c r="H30" s="14"/>
      <c r="I30" s="14"/>
      <c r="J30" s="98"/>
      <c r="K30" s="65"/>
    </row>
    <row r="31" spans="1:11" ht="18" customHeight="1" x14ac:dyDescent="0.25">
      <c r="A31" s="169" t="s">
        <v>57</v>
      </c>
      <c r="B31" s="228" t="s">
        <v>86</v>
      </c>
      <c r="C31" s="229"/>
      <c r="D31" s="229"/>
      <c r="E31" s="229"/>
      <c r="F31" s="229"/>
      <c r="G31" s="229"/>
      <c r="H31" s="230"/>
      <c r="I31" s="170">
        <v>80</v>
      </c>
      <c r="J31" s="173">
        <f>SUMIF('I Поступило в ИФ'!$C$23:$C$25,Фин.отчет!I31,'I Поступило в ИФ'!$D$23:$D$25)</f>
        <v>0</v>
      </c>
      <c r="K31" s="171"/>
    </row>
    <row r="32" spans="1:11" ht="31.5" customHeight="1" x14ac:dyDescent="0.25">
      <c r="A32" s="169" t="s">
        <v>58</v>
      </c>
      <c r="B32" s="228" t="s">
        <v>115</v>
      </c>
      <c r="C32" s="250"/>
      <c r="D32" s="250"/>
      <c r="E32" s="250"/>
      <c r="F32" s="250"/>
      <c r="G32" s="250"/>
      <c r="H32" s="251"/>
      <c r="I32" s="170">
        <v>90</v>
      </c>
      <c r="J32" s="173">
        <f>SUMIF('I Поступило в ИФ'!$C$23:$C$25,Фин.отчет!I32,'I Поступило в ИФ'!$D$23:$D$25)</f>
        <v>0</v>
      </c>
      <c r="K32" s="171"/>
    </row>
    <row r="33" spans="1:11" ht="16.5" customHeight="1" x14ac:dyDescent="0.25">
      <c r="A33" s="169" t="s">
        <v>59</v>
      </c>
      <c r="B33" s="228" t="s">
        <v>21</v>
      </c>
      <c r="C33" s="229"/>
      <c r="D33" s="229"/>
      <c r="E33" s="229"/>
      <c r="F33" s="229"/>
      <c r="G33" s="229"/>
      <c r="H33" s="230"/>
      <c r="I33" s="170">
        <v>100</v>
      </c>
      <c r="J33" s="173">
        <f>SUMIF('I Поступило в ИФ'!$C$23:$C$25,Фин.отчет!I33,'I Поступило в ИФ'!$D$23:$D$25)</f>
        <v>0</v>
      </c>
      <c r="K33" s="171"/>
    </row>
    <row r="34" spans="1:11" x14ac:dyDescent="0.25">
      <c r="A34" s="169" t="s">
        <v>87</v>
      </c>
      <c r="B34" s="228" t="s">
        <v>22</v>
      </c>
      <c r="C34" s="229"/>
      <c r="D34" s="229"/>
      <c r="E34" s="229"/>
      <c r="F34" s="229"/>
      <c r="G34" s="229"/>
      <c r="H34" s="230"/>
      <c r="I34" s="170">
        <v>110</v>
      </c>
      <c r="J34" s="173">
        <f>SUMIF('I Поступило в ИФ'!$C$23:$C$25,Фин.отчет!I34,'I Поступило в ИФ'!$D$23:$D$25)</f>
        <v>0</v>
      </c>
      <c r="K34" s="171"/>
    </row>
    <row r="35" spans="1:11" ht="27" customHeight="1" x14ac:dyDescent="0.25">
      <c r="A35" s="166" t="s">
        <v>60</v>
      </c>
      <c r="B35" s="223" t="s">
        <v>23</v>
      </c>
      <c r="C35" s="224"/>
      <c r="D35" s="224"/>
      <c r="E35" s="224"/>
      <c r="F35" s="224"/>
      <c r="G35" s="224"/>
      <c r="H35" s="225"/>
      <c r="I35" s="167">
        <v>120</v>
      </c>
      <c r="J35" s="174">
        <f>+J37+J38+J43</f>
        <v>0</v>
      </c>
      <c r="K35" s="168"/>
    </row>
    <row r="36" spans="1:11" x14ac:dyDescent="0.25">
      <c r="A36" s="39" t="s">
        <v>17</v>
      </c>
      <c r="B36" s="14"/>
      <c r="C36" s="14"/>
      <c r="D36" s="14"/>
      <c r="E36" s="14"/>
      <c r="F36" s="14"/>
      <c r="G36" s="14"/>
      <c r="H36" s="14"/>
      <c r="I36" s="14"/>
      <c r="J36" s="98"/>
      <c r="K36" s="65"/>
    </row>
    <row r="37" spans="1:11" x14ac:dyDescent="0.25">
      <c r="A37" s="169" t="s">
        <v>61</v>
      </c>
      <c r="B37" s="228" t="s">
        <v>102</v>
      </c>
      <c r="C37" s="229"/>
      <c r="D37" s="229"/>
      <c r="E37" s="229"/>
      <c r="F37" s="229"/>
      <c r="G37" s="229"/>
      <c r="H37" s="230"/>
      <c r="I37" s="170">
        <v>130</v>
      </c>
      <c r="J37" s="173">
        <f>SUMIF('III Возвращено в бюджет '!$D$5:$D$10,Фин.отчет!I37,'III Возвращено в бюджет '!$E$5:$E$10)</f>
        <v>0</v>
      </c>
      <c r="K37" s="171"/>
    </row>
    <row r="38" spans="1:11" ht="30.75" customHeight="1" x14ac:dyDescent="0.25">
      <c r="A38" s="169" t="s">
        <v>62</v>
      </c>
      <c r="B38" s="228" t="s">
        <v>24</v>
      </c>
      <c r="C38" s="229"/>
      <c r="D38" s="229"/>
      <c r="E38" s="229"/>
      <c r="F38" s="229"/>
      <c r="G38" s="229"/>
      <c r="H38" s="230"/>
      <c r="I38" s="170">
        <v>140</v>
      </c>
      <c r="J38" s="173">
        <f>SUM(J40:J42)</f>
        <v>0</v>
      </c>
      <c r="K38" s="171"/>
    </row>
    <row r="39" spans="1:11" x14ac:dyDescent="0.25">
      <c r="A39" s="39" t="s">
        <v>18</v>
      </c>
      <c r="B39" s="14"/>
      <c r="C39" s="14"/>
      <c r="D39" s="14"/>
      <c r="E39" s="14"/>
      <c r="F39" s="14"/>
      <c r="G39" s="14"/>
      <c r="H39" s="14"/>
      <c r="I39" s="14"/>
      <c r="J39" s="98"/>
      <c r="K39" s="65"/>
    </row>
    <row r="40" spans="1:11" ht="46.5" customHeight="1" x14ac:dyDescent="0.25">
      <c r="A40" s="169" t="s">
        <v>63</v>
      </c>
      <c r="B40" s="228" t="s">
        <v>116</v>
      </c>
      <c r="C40" s="229"/>
      <c r="D40" s="229"/>
      <c r="E40" s="229"/>
      <c r="F40" s="229"/>
      <c r="G40" s="229"/>
      <c r="H40" s="230"/>
      <c r="I40" s="170">
        <v>150</v>
      </c>
      <c r="J40" s="173">
        <f>SUMIF('III Возвращено в бюджет '!$D$5:$D$10,Фин.отчет!I40,'III Возвращено в бюджет '!$E$5:$E$10)</f>
        <v>0</v>
      </c>
      <c r="K40" s="171"/>
    </row>
    <row r="41" spans="1:11" ht="45" customHeight="1" x14ac:dyDescent="0.25">
      <c r="A41" s="169" t="s">
        <v>64</v>
      </c>
      <c r="B41" s="228" t="s">
        <v>25</v>
      </c>
      <c r="C41" s="229"/>
      <c r="D41" s="229"/>
      <c r="E41" s="229"/>
      <c r="F41" s="229"/>
      <c r="G41" s="229"/>
      <c r="H41" s="230"/>
      <c r="I41" s="170">
        <v>160</v>
      </c>
      <c r="J41" s="173">
        <f>SUMIF('III Возвращено в бюджет '!$D$5:$D$10,Фин.отчет!I41,'III Возвращено в бюджет '!$E$5:$E$10)</f>
        <v>0</v>
      </c>
      <c r="K41" s="171"/>
    </row>
    <row r="42" spans="1:11" ht="28.5" customHeight="1" x14ac:dyDescent="0.25">
      <c r="A42" s="169" t="s">
        <v>65</v>
      </c>
      <c r="B42" s="228" t="s">
        <v>26</v>
      </c>
      <c r="C42" s="229"/>
      <c r="D42" s="229"/>
      <c r="E42" s="229"/>
      <c r="F42" s="229"/>
      <c r="G42" s="229"/>
      <c r="H42" s="230"/>
      <c r="I42" s="170">
        <v>170</v>
      </c>
      <c r="J42" s="173">
        <f>SUMIF('III Возвращено в бюджет '!$D$5:$D$10,Фин.отчет!I42,'III Возвращено в бюджет '!$E$5:$E$10)</f>
        <v>0</v>
      </c>
      <c r="K42" s="171"/>
    </row>
    <row r="43" spans="1:11" ht="31.5" customHeight="1" x14ac:dyDescent="0.25">
      <c r="A43" s="169" t="s">
        <v>66</v>
      </c>
      <c r="B43" s="228" t="s">
        <v>117</v>
      </c>
      <c r="C43" s="229"/>
      <c r="D43" s="229"/>
      <c r="E43" s="229"/>
      <c r="F43" s="229"/>
      <c r="G43" s="229"/>
      <c r="H43" s="230"/>
      <c r="I43" s="170">
        <v>180</v>
      </c>
      <c r="J43" s="173">
        <f>SUMIF('III Возвращено в бюджет '!$D$5:$D$10,Фин.отчет!I43,'III Возвращено в бюджет '!$E$5:$E$10)</f>
        <v>0</v>
      </c>
      <c r="K43" s="171"/>
    </row>
    <row r="44" spans="1:11" x14ac:dyDescent="0.25">
      <c r="A44" s="166" t="s">
        <v>67</v>
      </c>
      <c r="B44" s="223" t="s">
        <v>27</v>
      </c>
      <c r="C44" s="224"/>
      <c r="D44" s="224"/>
      <c r="E44" s="224"/>
      <c r="F44" s="224"/>
      <c r="G44" s="224"/>
      <c r="H44" s="225"/>
      <c r="I44" s="167">
        <v>190</v>
      </c>
      <c r="J44" s="174">
        <f>SUM(J48:J55)+J46</f>
        <v>50100</v>
      </c>
      <c r="K44" s="168"/>
    </row>
    <row r="45" spans="1:11" x14ac:dyDescent="0.25">
      <c r="A45" s="39" t="s">
        <v>17</v>
      </c>
      <c r="B45" s="14"/>
      <c r="C45" s="14"/>
      <c r="D45" s="14"/>
      <c r="E45" s="14"/>
      <c r="F45" s="14"/>
      <c r="G45" s="14"/>
      <c r="H45" s="14"/>
      <c r="I45" s="14"/>
      <c r="J45" s="98"/>
      <c r="K45" s="65"/>
    </row>
    <row r="46" spans="1:11" x14ac:dyDescent="0.25">
      <c r="A46" s="169" t="s">
        <v>68</v>
      </c>
      <c r="B46" s="228" t="s">
        <v>28</v>
      </c>
      <c r="C46" s="229"/>
      <c r="D46" s="229"/>
      <c r="E46" s="229"/>
      <c r="F46" s="229"/>
      <c r="G46" s="229"/>
      <c r="H46" s="230"/>
      <c r="I46" s="170">
        <v>200</v>
      </c>
      <c r="J46" s="173">
        <f>SUMIF('IV Израсходовано из ИФ'!$C$5:$C$8,Фин.отчет!I46,'IV Израсходовано из ИФ'!$I$5:$I$8)+J47</f>
        <v>0</v>
      </c>
      <c r="K46" s="171"/>
    </row>
    <row r="47" spans="1:11" ht="28.5" customHeight="1" x14ac:dyDescent="0.25">
      <c r="A47" s="169" t="s">
        <v>69</v>
      </c>
      <c r="B47" s="228" t="s">
        <v>126</v>
      </c>
      <c r="C47" s="229"/>
      <c r="D47" s="229"/>
      <c r="E47" s="229"/>
      <c r="F47" s="229"/>
      <c r="G47" s="229"/>
      <c r="H47" s="230"/>
      <c r="I47" s="170">
        <v>210</v>
      </c>
      <c r="J47" s="173">
        <f>SUMIF('IV Израсходовано из ИФ'!$C$5:$C$8,Фин.отчет!I47,'IV Израсходовано из ИФ'!$I$5:$I$8)</f>
        <v>0</v>
      </c>
      <c r="K47" s="171"/>
    </row>
    <row r="48" spans="1:11" ht="29.25" customHeight="1" x14ac:dyDescent="0.25">
      <c r="A48" s="169" t="s">
        <v>70</v>
      </c>
      <c r="B48" s="228" t="s">
        <v>29</v>
      </c>
      <c r="C48" s="229"/>
      <c r="D48" s="229"/>
      <c r="E48" s="229"/>
      <c r="F48" s="229"/>
      <c r="G48" s="229"/>
      <c r="H48" s="230"/>
      <c r="I48" s="170">
        <v>220</v>
      </c>
      <c r="J48" s="173">
        <f>SUMIF('IV Израсходовано из ИФ'!$C$5:$C$8,Фин.отчет!I48,'IV Израсходовано из ИФ'!$I$5:$I$8)</f>
        <v>0</v>
      </c>
      <c r="K48" s="171"/>
    </row>
    <row r="49" spans="1:11" ht="29.25" customHeight="1" x14ac:dyDescent="0.25">
      <c r="A49" s="169" t="s">
        <v>71</v>
      </c>
      <c r="B49" s="228" t="s">
        <v>127</v>
      </c>
      <c r="C49" s="229"/>
      <c r="D49" s="229"/>
      <c r="E49" s="229"/>
      <c r="F49" s="229"/>
      <c r="G49" s="229"/>
      <c r="H49" s="230"/>
      <c r="I49" s="170">
        <v>230</v>
      </c>
      <c r="J49" s="173">
        <f>SUMIF('IV Израсходовано из ИФ'!$C$5:$C$8,Фин.отчет!I49,'IV Израсходовано из ИФ'!$I$5:$I$8)</f>
        <v>0</v>
      </c>
      <c r="K49" s="171"/>
    </row>
    <row r="50" spans="1:11" x14ac:dyDescent="0.25">
      <c r="A50" s="169" t="s">
        <v>72</v>
      </c>
      <c r="B50" s="228" t="s">
        <v>30</v>
      </c>
      <c r="C50" s="229"/>
      <c r="D50" s="229"/>
      <c r="E50" s="229"/>
      <c r="F50" s="229"/>
      <c r="G50" s="229"/>
      <c r="H50" s="230"/>
      <c r="I50" s="170">
        <v>240</v>
      </c>
      <c r="J50" s="173">
        <f>SUMIF('IV Израсходовано из ИФ'!$C$5:$C$8,Фин.отчет!I50,'IV Израсходовано из ИФ'!$I$5:$I$8)</f>
        <v>0</v>
      </c>
      <c r="K50" s="171"/>
    </row>
    <row r="51" spans="1:11" ht="28.5" customHeight="1" x14ac:dyDescent="0.25">
      <c r="A51" s="169" t="s">
        <v>73</v>
      </c>
      <c r="B51" s="228" t="s">
        <v>88</v>
      </c>
      <c r="C51" s="229"/>
      <c r="D51" s="229"/>
      <c r="E51" s="229"/>
      <c r="F51" s="229"/>
      <c r="G51" s="229"/>
      <c r="H51" s="230"/>
      <c r="I51" s="170">
        <v>250</v>
      </c>
      <c r="J51" s="173">
        <f>SUMIF('IV Израсходовано из ИФ'!$C$5:$C$8,Фин.отчет!I51,'IV Израсходовано из ИФ'!$I$5:$I$8)</f>
        <v>29100</v>
      </c>
      <c r="K51" s="171"/>
    </row>
    <row r="52" spans="1:11" x14ac:dyDescent="0.25">
      <c r="A52" s="169" t="s">
        <v>74</v>
      </c>
      <c r="B52" s="228" t="s">
        <v>38</v>
      </c>
      <c r="C52" s="229"/>
      <c r="D52" s="229"/>
      <c r="E52" s="229"/>
      <c r="F52" s="229"/>
      <c r="G52" s="229"/>
      <c r="H52" s="230"/>
      <c r="I52" s="170">
        <v>260</v>
      </c>
      <c r="J52" s="173">
        <f>SUMIF('IV Израсходовано из ИФ'!$C$5:$C$8,Фин.отчет!I52,'IV Израсходовано из ИФ'!$I$5:$I$8)</f>
        <v>0</v>
      </c>
      <c r="K52" s="171"/>
    </row>
    <row r="53" spans="1:11" ht="28.5" customHeight="1" x14ac:dyDescent="0.25">
      <c r="A53" s="169" t="s">
        <v>75</v>
      </c>
      <c r="B53" s="228" t="s">
        <v>118</v>
      </c>
      <c r="C53" s="229"/>
      <c r="D53" s="229"/>
      <c r="E53" s="229"/>
      <c r="F53" s="229"/>
      <c r="G53" s="229"/>
      <c r="H53" s="230"/>
      <c r="I53" s="170">
        <v>270</v>
      </c>
      <c r="J53" s="173">
        <f>SUMIF('IV Израсходовано из ИФ'!$C$5:$C$8,Фин.отчет!I53,'IV Израсходовано из ИФ'!$I$5:$I$8)</f>
        <v>10000</v>
      </c>
      <c r="K53" s="171"/>
    </row>
    <row r="54" spans="1:11" ht="30" customHeight="1" x14ac:dyDescent="0.25">
      <c r="A54" s="169" t="s">
        <v>76</v>
      </c>
      <c r="B54" s="228" t="s">
        <v>89</v>
      </c>
      <c r="C54" s="229"/>
      <c r="D54" s="229"/>
      <c r="E54" s="229"/>
      <c r="F54" s="229"/>
      <c r="G54" s="229"/>
      <c r="H54" s="230"/>
      <c r="I54" s="170">
        <v>280</v>
      </c>
      <c r="J54" s="173">
        <f>SUMIF('IV Израсходовано из ИФ'!$C$5:$C$8,Фин.отчет!I54,'IV Израсходовано из ИФ'!$I$5:$I$8)</f>
        <v>11000</v>
      </c>
      <c r="K54" s="171"/>
    </row>
    <row r="55" spans="1:11" ht="27.75" customHeight="1" x14ac:dyDescent="0.25">
      <c r="A55" s="169" t="s">
        <v>77</v>
      </c>
      <c r="B55" s="228" t="s">
        <v>31</v>
      </c>
      <c r="C55" s="229"/>
      <c r="D55" s="229"/>
      <c r="E55" s="229"/>
      <c r="F55" s="229"/>
      <c r="G55" s="229"/>
      <c r="H55" s="230"/>
      <c r="I55" s="170">
        <v>290</v>
      </c>
      <c r="J55" s="173">
        <f>SUMIF('IV Израсходовано из ИФ'!$C$5:$C$8,Фин.отчет!I55,'IV Израсходовано из ИФ'!$I$5:$I$8)</f>
        <v>0</v>
      </c>
      <c r="K55" s="171"/>
    </row>
    <row r="56" spans="1:11" ht="43.5" customHeight="1" x14ac:dyDescent="0.25">
      <c r="A56" s="166" t="s">
        <v>78</v>
      </c>
      <c r="B56" s="223" t="s">
        <v>96</v>
      </c>
      <c r="C56" s="224"/>
      <c r="D56" s="224"/>
      <c r="E56" s="224"/>
      <c r="F56" s="224"/>
      <c r="G56" s="224"/>
      <c r="H56" s="225"/>
      <c r="I56" s="167">
        <v>300</v>
      </c>
      <c r="J56" s="174">
        <f>SUMIF('IV Израсходовано из ИФ'!$C$5:$C$8,Фин.отчет!I56,'IV Израсходовано из ИФ'!$I$5:$I$8)</f>
        <v>0</v>
      </c>
      <c r="K56" s="168"/>
    </row>
    <row r="57" spans="1:11" ht="44.25" customHeight="1" x14ac:dyDescent="0.25">
      <c r="A57" s="166" t="s">
        <v>79</v>
      </c>
      <c r="B57" s="226" t="s">
        <v>128</v>
      </c>
      <c r="C57" s="224"/>
      <c r="D57" s="224"/>
      <c r="E57" s="224"/>
      <c r="F57" s="224"/>
      <c r="G57" s="224"/>
      <c r="H57" s="225"/>
      <c r="I57" s="167">
        <v>310</v>
      </c>
      <c r="J57" s="174">
        <f>J21-J35-J44-J56</f>
        <v>0</v>
      </c>
      <c r="K57" s="168"/>
    </row>
    <row r="58" spans="1:11" ht="15" x14ac:dyDescent="0.25">
      <c r="A58" s="41"/>
      <c r="B58" s="11"/>
      <c r="C58" s="11"/>
      <c r="D58" s="11"/>
      <c r="E58" s="11"/>
      <c r="F58" s="11"/>
      <c r="G58" s="11"/>
      <c r="H58" s="11"/>
      <c r="I58" s="11"/>
      <c r="J58" s="200"/>
      <c r="K58" s="61"/>
    </row>
    <row r="59" spans="1:11" ht="44.25" customHeight="1" x14ac:dyDescent="0.25">
      <c r="A59" s="255" t="s">
        <v>32</v>
      </c>
      <c r="B59" s="255"/>
      <c r="C59" s="255"/>
      <c r="D59" s="255"/>
      <c r="E59" s="255"/>
      <c r="F59" s="255"/>
      <c r="G59" s="255"/>
      <c r="H59" s="255"/>
      <c r="I59" s="255"/>
      <c r="J59" s="255"/>
      <c r="K59" s="255"/>
    </row>
    <row r="60" spans="1:11" ht="15" x14ac:dyDescent="0.25">
      <c r="A60" s="41"/>
      <c r="B60" s="11"/>
      <c r="C60" s="11"/>
      <c r="D60" s="11"/>
      <c r="E60" s="11"/>
      <c r="F60" s="11"/>
      <c r="G60" s="11"/>
      <c r="H60" s="11"/>
      <c r="I60" s="11"/>
      <c r="J60" s="200"/>
      <c r="K60" s="61"/>
    </row>
    <row r="61" spans="1:11" ht="54" customHeight="1" x14ac:dyDescent="0.3">
      <c r="B61" s="252" t="s">
        <v>154</v>
      </c>
      <c r="C61" s="253"/>
      <c r="D61" s="253"/>
      <c r="E61" s="110"/>
      <c r="F61" s="50"/>
      <c r="G61" s="256">
        <v>45923</v>
      </c>
      <c r="H61" s="257"/>
      <c r="I61" s="102"/>
      <c r="J61" s="201" t="s">
        <v>155</v>
      </c>
      <c r="K61" s="61"/>
    </row>
    <row r="62" spans="1:11" s="100" customFormat="1" ht="14.4" x14ac:dyDescent="0.25">
      <c r="A62" s="99"/>
      <c r="C62" s="60"/>
      <c r="D62" s="60"/>
      <c r="E62" s="72" t="s">
        <v>105</v>
      </c>
      <c r="F62" s="60"/>
      <c r="G62" s="216" t="s">
        <v>106</v>
      </c>
      <c r="H62" s="217"/>
      <c r="I62" s="60"/>
      <c r="J62" s="202" t="s">
        <v>107</v>
      </c>
      <c r="K62" s="101"/>
    </row>
    <row r="63" spans="1:11" s="18" customFormat="1" ht="15" x14ac:dyDescent="0.2">
      <c r="A63" s="43"/>
      <c r="C63" s="21"/>
      <c r="D63" s="21"/>
      <c r="E63" s="21"/>
      <c r="F63" s="21"/>
      <c r="G63" s="21"/>
      <c r="H63" s="11"/>
      <c r="I63" s="11"/>
      <c r="J63" s="203"/>
      <c r="K63" s="66"/>
    </row>
    <row r="64" spans="1:11" s="18" customFormat="1" ht="15" hidden="1" x14ac:dyDescent="0.2">
      <c r="A64" s="43"/>
      <c r="C64" s="21"/>
      <c r="D64" s="21"/>
      <c r="E64" s="21"/>
      <c r="F64" s="21"/>
      <c r="G64" s="21"/>
      <c r="I64" s="49"/>
      <c r="J64" s="204"/>
      <c r="K64" s="66"/>
    </row>
    <row r="65" spans="1:13" ht="16.5" hidden="1" x14ac:dyDescent="0.25">
      <c r="A65" s="41"/>
      <c r="B65" s="48"/>
      <c r="C65" s="22"/>
      <c r="D65" s="22"/>
      <c r="E65" s="22"/>
      <c r="F65" s="22"/>
      <c r="G65" s="22"/>
      <c r="H65" s="22"/>
      <c r="I65" s="11"/>
      <c r="J65" s="200"/>
      <c r="K65" s="61"/>
    </row>
    <row r="66" spans="1:13" ht="15" hidden="1" x14ac:dyDescent="0.25">
      <c r="A66" s="41"/>
      <c r="B66" s="11"/>
      <c r="C66" s="11"/>
      <c r="D66" s="11"/>
      <c r="E66" s="11"/>
      <c r="F66" s="11"/>
      <c r="G66" s="11"/>
      <c r="H66" s="11"/>
      <c r="I66" s="11"/>
      <c r="J66" s="200"/>
      <c r="K66" s="61"/>
    </row>
    <row r="67" spans="1:13" s="24" customFormat="1" ht="24.75" hidden="1" customHeight="1" x14ac:dyDescent="0.25">
      <c r="A67" s="45" t="s">
        <v>33</v>
      </c>
      <c r="B67" s="227" t="s">
        <v>94</v>
      </c>
      <c r="C67" s="254"/>
      <c r="D67" s="254"/>
      <c r="E67" s="254"/>
      <c r="F67" s="254"/>
      <c r="G67" s="254"/>
      <c r="H67" s="254"/>
      <c r="I67" s="254"/>
      <c r="J67" s="254"/>
      <c r="K67" s="254"/>
      <c r="L67" s="23"/>
      <c r="M67" s="23"/>
    </row>
    <row r="68" spans="1:13" s="24" customFormat="1" ht="25.5" hidden="1" customHeight="1" x14ac:dyDescent="0.25">
      <c r="A68" s="45" t="s">
        <v>90</v>
      </c>
      <c r="B68" s="227" t="s">
        <v>34</v>
      </c>
      <c r="C68" s="254"/>
      <c r="D68" s="254"/>
      <c r="E68" s="254"/>
      <c r="F68" s="254"/>
      <c r="G68" s="254"/>
      <c r="H68" s="254"/>
      <c r="I68" s="254"/>
      <c r="J68" s="254"/>
      <c r="K68" s="254"/>
      <c r="L68" s="23"/>
      <c r="M68" s="23"/>
    </row>
    <row r="69" spans="1:13" s="24" customFormat="1" ht="13.2" hidden="1" customHeight="1" x14ac:dyDescent="0.25">
      <c r="A69" s="46" t="s">
        <v>91</v>
      </c>
      <c r="B69" s="227" t="s">
        <v>95</v>
      </c>
      <c r="C69" s="227"/>
      <c r="D69" s="227"/>
      <c r="E69" s="227"/>
      <c r="F69" s="227"/>
      <c r="G69" s="227"/>
      <c r="H69" s="227"/>
      <c r="I69" s="227"/>
      <c r="J69" s="227"/>
      <c r="K69" s="227"/>
    </row>
    <row r="70" spans="1:13" s="24" customFormat="1" hidden="1" x14ac:dyDescent="0.25">
      <c r="A70" s="46"/>
      <c r="B70" s="227"/>
      <c r="C70" s="227"/>
      <c r="D70" s="227"/>
      <c r="E70" s="227"/>
      <c r="F70" s="227"/>
      <c r="G70" s="227"/>
      <c r="H70" s="227"/>
      <c r="I70" s="227"/>
      <c r="J70" s="227"/>
      <c r="K70" s="227"/>
    </row>
    <row r="71" spans="1:13" s="24" customFormat="1" hidden="1" x14ac:dyDescent="0.25">
      <c r="A71" s="46"/>
      <c r="B71" s="227"/>
      <c r="C71" s="227"/>
      <c r="D71" s="227"/>
      <c r="E71" s="227"/>
      <c r="F71" s="227"/>
      <c r="G71" s="227"/>
      <c r="H71" s="227"/>
      <c r="I71" s="227"/>
      <c r="J71" s="227"/>
      <c r="K71" s="227"/>
    </row>
    <row r="72" spans="1:13" s="24" customFormat="1" hidden="1" x14ac:dyDescent="0.25">
      <c r="A72" s="46"/>
      <c r="B72" s="227"/>
      <c r="C72" s="227"/>
      <c r="D72" s="227"/>
      <c r="E72" s="227"/>
      <c r="F72" s="227"/>
      <c r="G72" s="227"/>
      <c r="H72" s="227"/>
      <c r="I72" s="227"/>
      <c r="J72" s="227"/>
      <c r="K72" s="227"/>
    </row>
    <row r="73" spans="1:13" s="24" customFormat="1" hidden="1" x14ac:dyDescent="0.25">
      <c r="A73" s="46"/>
      <c r="B73" s="227"/>
      <c r="C73" s="227"/>
      <c r="D73" s="227"/>
      <c r="E73" s="227"/>
      <c r="F73" s="227"/>
      <c r="G73" s="227"/>
      <c r="H73" s="227"/>
      <c r="I73" s="227"/>
      <c r="J73" s="227"/>
      <c r="K73" s="227"/>
    </row>
    <row r="74" spans="1:13" s="24" customFormat="1" hidden="1" x14ac:dyDescent="0.25">
      <c r="A74" s="46"/>
      <c r="B74" s="227"/>
      <c r="C74" s="227"/>
      <c r="D74" s="227"/>
      <c r="E74" s="227"/>
      <c r="F74" s="227"/>
      <c r="G74" s="227"/>
      <c r="H74" s="227"/>
      <c r="I74" s="227"/>
      <c r="J74" s="227"/>
      <c r="K74" s="227"/>
    </row>
    <row r="75" spans="1:13" s="24" customFormat="1" ht="9.75" hidden="1" customHeight="1" x14ac:dyDescent="0.25">
      <c r="A75" s="46"/>
      <c r="B75" s="227"/>
      <c r="C75" s="227"/>
      <c r="D75" s="227"/>
      <c r="E75" s="227"/>
      <c r="F75" s="227"/>
      <c r="G75" s="227"/>
      <c r="H75" s="227"/>
      <c r="I75" s="227"/>
      <c r="J75" s="227"/>
      <c r="K75" s="227"/>
    </row>
    <row r="76" spans="1:13" ht="17.25" hidden="1" customHeight="1" x14ac:dyDescent="0.25">
      <c r="A76" s="47" t="s">
        <v>92</v>
      </c>
      <c r="B76" s="218" t="s">
        <v>35</v>
      </c>
      <c r="C76" s="218"/>
      <c r="D76" s="218"/>
      <c r="E76" s="218"/>
      <c r="F76" s="218"/>
      <c r="G76" s="218"/>
      <c r="H76" s="218"/>
      <c r="I76" s="218"/>
      <c r="J76" s="218"/>
      <c r="K76" s="218"/>
    </row>
    <row r="77" spans="1:13" hidden="1" x14ac:dyDescent="0.25">
      <c r="A77" s="47"/>
      <c r="B77" s="218"/>
      <c r="C77" s="218"/>
      <c r="D77" s="218"/>
      <c r="E77" s="218"/>
      <c r="F77" s="218"/>
      <c r="G77" s="218"/>
      <c r="H77" s="218"/>
      <c r="I77" s="218"/>
      <c r="J77" s="218"/>
      <c r="K77" s="218"/>
    </row>
  </sheetData>
  <mergeCells count="61">
    <mergeCell ref="B42:H42"/>
    <mergeCell ref="B61:D61"/>
    <mergeCell ref="B67:K67"/>
    <mergeCell ref="B68:K68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A13:K13"/>
    <mergeCell ref="A14:K14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G62:H62"/>
    <mergeCell ref="B77:K77"/>
    <mergeCell ref="A16:K16"/>
    <mergeCell ref="A7:K7"/>
    <mergeCell ref="C8:J8"/>
    <mergeCell ref="A11:K11"/>
    <mergeCell ref="C12:J12"/>
    <mergeCell ref="A15:K15"/>
    <mergeCell ref="B76:K76"/>
    <mergeCell ref="C10:J10"/>
    <mergeCell ref="B56:H56"/>
    <mergeCell ref="B57:H57"/>
    <mergeCell ref="B69:K75"/>
    <mergeCell ref="B54:H54"/>
    <mergeCell ref="B53:H53"/>
    <mergeCell ref="B41:H4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27"/>
  <sheetViews>
    <sheetView view="pageBreakPreview" topLeftCell="A10" zoomScaleNormal="100" zoomScaleSheetLayoutView="100" zoomScalePageLayoutView="25" workbookViewId="0">
      <selection activeCell="B23" sqref="B23"/>
    </sheetView>
  </sheetViews>
  <sheetFormatPr defaultColWidth="9.109375" defaultRowHeight="13.8" x14ac:dyDescent="0.3"/>
  <cols>
    <col min="1" max="1" width="11.5546875" style="7" customWidth="1"/>
    <col min="2" max="2" width="51.88671875" style="7" customWidth="1"/>
    <col min="3" max="3" width="12.6640625" style="7" customWidth="1"/>
    <col min="4" max="4" width="19" style="30" customWidth="1"/>
    <col min="5" max="5" width="22.6640625" style="7" customWidth="1"/>
    <col min="6" max="6" width="24.109375" style="7" customWidth="1"/>
    <col min="7" max="16384" width="9.109375" style="25"/>
  </cols>
  <sheetData>
    <row r="1" spans="1:6" ht="19.95" customHeight="1" x14ac:dyDescent="0.3">
      <c r="D1" s="264" t="s">
        <v>120</v>
      </c>
      <c r="E1" s="265"/>
      <c r="F1" s="265"/>
    </row>
    <row r="2" spans="1:6" s="26" customFormat="1" ht="24.75" customHeight="1" x14ac:dyDescent="0.3">
      <c r="C2" s="27"/>
      <c r="D2" s="265"/>
      <c r="E2" s="265"/>
      <c r="F2" s="265"/>
    </row>
    <row r="3" spans="1:6" s="26" customFormat="1" ht="21.75" customHeight="1" x14ac:dyDescent="0.3">
      <c r="D3" s="265"/>
      <c r="E3" s="265"/>
      <c r="F3" s="265"/>
    </row>
    <row r="4" spans="1:6" s="26" customFormat="1" ht="3.75" customHeight="1" x14ac:dyDescent="0.3">
      <c r="D4" s="265"/>
      <c r="E4" s="265"/>
      <c r="F4" s="265"/>
    </row>
    <row r="5" spans="1:6" s="9" customFormat="1" ht="12" customHeight="1" x14ac:dyDescent="0.25">
      <c r="D5" s="32"/>
      <c r="F5" s="109"/>
    </row>
    <row r="6" spans="1:6" ht="14.4" customHeight="1" x14ac:dyDescent="0.3">
      <c r="A6" s="259" t="s">
        <v>103</v>
      </c>
      <c r="B6" s="260"/>
      <c r="C6" s="260"/>
      <c r="D6" s="260"/>
      <c r="E6" s="260"/>
      <c r="F6" s="260"/>
    </row>
    <row r="7" spans="1:6" ht="13.95" customHeight="1" x14ac:dyDescent="0.3">
      <c r="A7" s="260"/>
      <c r="B7" s="260"/>
      <c r="C7" s="260"/>
      <c r="D7" s="260"/>
      <c r="E7" s="260"/>
      <c r="F7" s="260"/>
    </row>
    <row r="8" spans="1:6" ht="14.4" customHeight="1" x14ac:dyDescent="0.3">
      <c r="A8" s="260"/>
      <c r="B8" s="260"/>
      <c r="C8" s="260"/>
      <c r="D8" s="260"/>
      <c r="E8" s="260"/>
      <c r="F8" s="260"/>
    </row>
    <row r="9" spans="1:6" s="28" customFormat="1" ht="10.199999999999999" customHeight="1" x14ac:dyDescent="0.25">
      <c r="A9" s="261"/>
      <c r="B9" s="261"/>
      <c r="C9" s="261"/>
      <c r="D9" s="261"/>
      <c r="E9" s="261"/>
      <c r="F9" s="261"/>
    </row>
    <row r="10" spans="1:6" s="28" customFormat="1" ht="15.6" x14ac:dyDescent="0.3">
      <c r="A10" s="263" t="s">
        <v>129</v>
      </c>
      <c r="B10" s="263"/>
      <c r="C10" s="263"/>
      <c r="D10" s="263"/>
      <c r="E10" s="263"/>
      <c r="F10" s="263"/>
    </row>
    <row r="11" spans="1:6" s="28" customFormat="1" ht="17.25" customHeight="1" x14ac:dyDescent="0.3">
      <c r="A11" s="262" t="s">
        <v>48</v>
      </c>
      <c r="B11" s="262"/>
      <c r="C11" s="262"/>
      <c r="D11" s="262"/>
      <c r="E11" s="262"/>
      <c r="F11" s="262"/>
    </row>
    <row r="12" spans="1:6" s="28" customFormat="1" ht="15.6" x14ac:dyDescent="0.3">
      <c r="A12" s="263" t="s">
        <v>141</v>
      </c>
      <c r="B12" s="263"/>
      <c r="C12" s="263"/>
      <c r="D12" s="263"/>
      <c r="E12" s="263"/>
      <c r="F12" s="263"/>
    </row>
    <row r="13" spans="1:6" s="28" customFormat="1" ht="17.25" customHeight="1" x14ac:dyDescent="0.3">
      <c r="A13" s="262" t="s">
        <v>83</v>
      </c>
      <c r="B13" s="262"/>
      <c r="C13" s="262"/>
      <c r="D13" s="262"/>
      <c r="E13" s="262"/>
      <c r="F13" s="262"/>
    </row>
    <row r="14" spans="1:6" s="28" customFormat="1" ht="15.6" x14ac:dyDescent="0.3">
      <c r="A14" s="263" t="s">
        <v>142</v>
      </c>
      <c r="B14" s="263"/>
      <c r="C14" s="263"/>
      <c r="D14" s="263"/>
      <c r="E14" s="263"/>
      <c r="F14" s="263"/>
    </row>
    <row r="15" spans="1:6" s="28" customFormat="1" ht="17.25" customHeight="1" x14ac:dyDescent="0.3">
      <c r="A15" s="262" t="s">
        <v>110</v>
      </c>
      <c r="B15" s="262"/>
      <c r="C15" s="262"/>
      <c r="D15" s="262"/>
      <c r="E15" s="262"/>
      <c r="F15" s="262"/>
    </row>
    <row r="16" spans="1:6" s="28" customFormat="1" ht="47.25" customHeight="1" x14ac:dyDescent="0.3">
      <c r="A16" s="266" t="s">
        <v>143</v>
      </c>
      <c r="B16" s="267"/>
      <c r="C16" s="267"/>
      <c r="D16" s="267"/>
      <c r="E16" s="267"/>
      <c r="F16" s="267"/>
    </row>
    <row r="17" spans="1:6" s="28" customFormat="1" ht="17.25" customHeight="1" x14ac:dyDescent="0.3">
      <c r="A17" s="262" t="s">
        <v>80</v>
      </c>
      <c r="B17" s="262"/>
      <c r="C17" s="262"/>
      <c r="D17" s="262"/>
      <c r="E17" s="262"/>
      <c r="F17" s="262"/>
    </row>
    <row r="18" spans="1:6" s="28" customFormat="1" ht="11.25" x14ac:dyDescent="0.25">
      <c r="D18" s="34"/>
    </row>
    <row r="19" spans="1:6" s="113" customFormat="1" ht="15.6" x14ac:dyDescent="0.3">
      <c r="A19" s="69" t="s">
        <v>93</v>
      </c>
      <c r="B19" s="26"/>
      <c r="C19" s="26"/>
      <c r="D19" s="112"/>
      <c r="E19" s="26"/>
      <c r="F19" s="26"/>
    </row>
    <row r="20" spans="1:6" s="28" customFormat="1" ht="10.199999999999999" customHeight="1" x14ac:dyDescent="0.25">
      <c r="A20" s="9"/>
      <c r="D20" s="34"/>
    </row>
    <row r="21" spans="1:6" s="114" customFormat="1" ht="60.75" customHeight="1" x14ac:dyDescent="0.3">
      <c r="A21" s="4" t="s">
        <v>39</v>
      </c>
      <c r="B21" s="5" t="s">
        <v>49</v>
      </c>
      <c r="C21" s="4" t="s">
        <v>0</v>
      </c>
      <c r="D21" s="31" t="s">
        <v>1</v>
      </c>
      <c r="E21" s="4" t="s">
        <v>8</v>
      </c>
      <c r="F21" s="4" t="s">
        <v>9</v>
      </c>
    </row>
    <row r="22" spans="1:6" s="9" customFormat="1" ht="10.5" customHeight="1" x14ac:dyDescent="0.25">
      <c r="A22" s="5">
        <v>1</v>
      </c>
      <c r="B22" s="5">
        <v>2</v>
      </c>
      <c r="C22" s="5">
        <v>3</v>
      </c>
      <c r="D22" s="5">
        <v>4</v>
      </c>
      <c r="E22" s="5">
        <v>5</v>
      </c>
      <c r="F22" s="5">
        <v>6</v>
      </c>
    </row>
    <row r="23" spans="1:6" s="175" customFormat="1" ht="78.75" customHeight="1" x14ac:dyDescent="0.3">
      <c r="A23" s="208">
        <v>45874</v>
      </c>
      <c r="B23" s="115" t="s">
        <v>132</v>
      </c>
      <c r="C23" s="116">
        <v>60</v>
      </c>
      <c r="D23" s="118">
        <v>24400</v>
      </c>
      <c r="E23" s="117" t="s">
        <v>145</v>
      </c>
      <c r="F23" s="118"/>
    </row>
    <row r="24" spans="1:6" s="175" customFormat="1" ht="83.25" customHeight="1" x14ac:dyDescent="0.3">
      <c r="A24" s="208">
        <v>45889</v>
      </c>
      <c r="B24" s="115" t="s">
        <v>132</v>
      </c>
      <c r="C24" s="116">
        <v>60</v>
      </c>
      <c r="D24" s="118">
        <v>4700</v>
      </c>
      <c r="E24" s="117" t="s">
        <v>146</v>
      </c>
      <c r="F24" s="118"/>
    </row>
    <row r="25" spans="1:6" s="175" customFormat="1" ht="87" customHeight="1" x14ac:dyDescent="0.3">
      <c r="A25" s="208">
        <v>45904</v>
      </c>
      <c r="B25" s="115" t="s">
        <v>132</v>
      </c>
      <c r="C25" s="116">
        <v>60</v>
      </c>
      <c r="D25" s="118">
        <v>21000</v>
      </c>
      <c r="E25" s="120" t="s">
        <v>147</v>
      </c>
      <c r="F25" s="119"/>
    </row>
    <row r="26" spans="1:6" s="26" customFormat="1" ht="15" customHeight="1" x14ac:dyDescent="0.3">
      <c r="A26" s="121"/>
      <c r="B26" s="122" t="s">
        <v>46</v>
      </c>
      <c r="C26" s="123"/>
      <c r="D26" s="124">
        <f>SUM(D23:D25)</f>
        <v>50100</v>
      </c>
      <c r="E26" s="124"/>
      <c r="F26" s="124">
        <f>SUM(F23:F25)</f>
        <v>0</v>
      </c>
    </row>
    <row r="27" spans="1:6" s="28" customFormat="1" ht="72.75" customHeight="1" x14ac:dyDescent="0.3">
      <c r="A27" s="258" t="s">
        <v>121</v>
      </c>
      <c r="B27" s="258"/>
      <c r="C27" s="258"/>
      <c r="D27" s="258"/>
      <c r="E27" s="258"/>
      <c r="F27" s="258"/>
    </row>
  </sheetData>
  <autoFilter ref="A22:F25"/>
  <mergeCells count="12">
    <mergeCell ref="D1:F4"/>
    <mergeCell ref="A16:F16"/>
    <mergeCell ref="A10:F10"/>
    <mergeCell ref="A11:F11"/>
    <mergeCell ref="A14:F14"/>
    <mergeCell ref="A27:F27"/>
    <mergeCell ref="A6:F8"/>
    <mergeCell ref="A9:F9"/>
    <mergeCell ref="A13:F13"/>
    <mergeCell ref="A12:F12"/>
    <mergeCell ref="A15:F15"/>
    <mergeCell ref="A17:F17"/>
  </mergeCells>
  <phoneticPr fontId="0" type="noConversion"/>
  <pageMargins left="0.19685039370078741" right="0.19685039370078741" top="0.98425196850393704" bottom="0.59055118110236227" header="0.19685039370078741" footer="0.27559055118110237"/>
  <pageSetup paperSize="9" scale="55" fitToHeight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1"/>
  <sheetViews>
    <sheetView view="pageBreakPreview" zoomScaleNormal="100" zoomScaleSheetLayoutView="100" workbookViewId="0">
      <selection activeCell="B7" sqref="B7"/>
    </sheetView>
  </sheetViews>
  <sheetFormatPr defaultColWidth="9.109375" defaultRowHeight="14.4" x14ac:dyDescent="0.3"/>
  <cols>
    <col min="1" max="1" width="10.44140625" style="8" customWidth="1"/>
    <col min="2" max="2" width="52.5546875" style="8" customWidth="1"/>
    <col min="3" max="3" width="11.6640625" style="10" customWidth="1"/>
    <col min="4" max="4" width="17.88671875" style="33" customWidth="1"/>
    <col min="5" max="5" width="25.5546875" style="36" customWidth="1"/>
    <col min="6" max="6" width="25.6640625" style="36" customWidth="1"/>
    <col min="7" max="16384" width="9.109375" style="8"/>
  </cols>
  <sheetData>
    <row r="1" spans="1:6" s="135" customFormat="1" ht="15.6" x14ac:dyDescent="0.3">
      <c r="A1" s="69" t="s">
        <v>2</v>
      </c>
      <c r="B1" s="26"/>
      <c r="C1" s="111"/>
      <c r="D1" s="112"/>
      <c r="E1" s="175"/>
      <c r="F1" s="175"/>
    </row>
    <row r="2" spans="1:6" s="125" customFormat="1" ht="66" x14ac:dyDescent="0.3">
      <c r="A2" s="4" t="s">
        <v>40</v>
      </c>
      <c r="B2" s="5" t="s">
        <v>97</v>
      </c>
      <c r="C2" s="4" t="s">
        <v>0</v>
      </c>
      <c r="D2" s="31" t="s">
        <v>104</v>
      </c>
      <c r="E2" s="4" t="s">
        <v>10</v>
      </c>
      <c r="F2" s="4" t="s">
        <v>11</v>
      </c>
    </row>
    <row r="3" spans="1:6" s="125" customFormat="1" ht="12.75" x14ac:dyDescent="0.25">
      <c r="A3" s="5">
        <v>1</v>
      </c>
      <c r="B3" s="5">
        <v>2</v>
      </c>
      <c r="C3" s="5">
        <v>3</v>
      </c>
      <c r="D3" s="5">
        <v>4</v>
      </c>
      <c r="E3" s="4">
        <v>5</v>
      </c>
      <c r="F3" s="4">
        <v>6</v>
      </c>
    </row>
    <row r="4" spans="1:6" s="130" customFormat="1" ht="16.5" customHeight="1" x14ac:dyDescent="0.25">
      <c r="A4" s="126"/>
      <c r="B4" s="115"/>
      <c r="C4" s="127"/>
      <c r="D4" s="128"/>
      <c r="E4" s="129"/>
      <c r="F4" s="129"/>
    </row>
    <row r="5" spans="1:6" s="135" customFormat="1" ht="15.75" x14ac:dyDescent="0.25">
      <c r="A5" s="131"/>
      <c r="B5" s="132"/>
      <c r="C5" s="133"/>
      <c r="D5" s="134"/>
      <c r="E5" s="132"/>
      <c r="F5" s="132"/>
    </row>
    <row r="6" spans="1:6" s="135" customFormat="1" ht="15.75" x14ac:dyDescent="0.25">
      <c r="A6" s="136"/>
      <c r="B6" s="137"/>
      <c r="C6" s="138"/>
      <c r="D6" s="139"/>
      <c r="E6" s="140"/>
      <c r="F6" s="141"/>
    </row>
    <row r="7" spans="1:6" s="135" customFormat="1" ht="15.6" x14ac:dyDescent="0.3">
      <c r="A7" s="142"/>
      <c r="B7" s="143" t="s">
        <v>46</v>
      </c>
      <c r="C7" s="133"/>
      <c r="D7" s="144">
        <f>SUM(D4:D6)</f>
        <v>0</v>
      </c>
      <c r="E7" s="132"/>
      <c r="F7" s="132"/>
    </row>
    <row r="8" spans="1:6" ht="15" x14ac:dyDescent="0.25">
      <c r="A8" s="7"/>
      <c r="B8" s="7"/>
      <c r="C8" s="29"/>
      <c r="D8" s="30"/>
      <c r="E8" s="35"/>
      <c r="F8" s="35"/>
    </row>
    <row r="9" spans="1:6" s="125" customFormat="1" ht="15.6" x14ac:dyDescent="0.3">
      <c r="A9" s="145" t="s">
        <v>111</v>
      </c>
      <c r="B9" s="9"/>
      <c r="C9" s="146"/>
      <c r="D9" s="32"/>
      <c r="E9" s="147"/>
      <c r="F9" s="147"/>
    </row>
    <row r="11" spans="1:6" ht="15" x14ac:dyDescent="0.25">
      <c r="A11" s="10"/>
    </row>
  </sheetData>
  <phoneticPr fontId="0" type="noConversion"/>
  <pageMargins left="0.19685039370078741" right="0.19685039370078741" top="1.1417322834645669" bottom="0.55118110236220474" header="0.19685039370078741" footer="0.27559055118110237"/>
  <pageSetup paperSize="9" fitToHeight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29"/>
  <sheetViews>
    <sheetView view="pageBreakPreview" zoomScaleNormal="100" zoomScaleSheetLayoutView="100" workbookViewId="0">
      <selection activeCell="F6" sqref="F6"/>
    </sheetView>
  </sheetViews>
  <sheetFormatPr defaultRowHeight="14.4" x14ac:dyDescent="0.3"/>
  <cols>
    <col min="1" max="1" width="12.33203125" customWidth="1"/>
    <col min="2" max="2" width="13.33203125" customWidth="1"/>
    <col min="3" max="3" width="38.44140625" customWidth="1"/>
    <col min="4" max="4" width="11.6640625" style="58" customWidth="1"/>
    <col min="5" max="5" width="18.5546875" customWidth="1"/>
    <col min="6" max="6" width="32.5546875" customWidth="1"/>
    <col min="7" max="7" width="19.44140625" customWidth="1"/>
  </cols>
  <sheetData>
    <row r="1" spans="1:7" ht="15.6" x14ac:dyDescent="0.3">
      <c r="A1" s="70" t="s">
        <v>98</v>
      </c>
      <c r="B1" s="2"/>
      <c r="C1" s="2"/>
      <c r="D1" s="54"/>
      <c r="E1" s="2"/>
      <c r="F1" s="2"/>
      <c r="G1" s="2"/>
    </row>
    <row r="2" spans="1:7" ht="15" x14ac:dyDescent="0.25">
      <c r="A2" s="2"/>
      <c r="B2" s="2"/>
      <c r="C2" s="2"/>
      <c r="D2" s="54"/>
      <c r="E2" s="2"/>
      <c r="F2" s="2"/>
      <c r="G2" s="2"/>
    </row>
    <row r="3" spans="1:7" s="1" customFormat="1" ht="64.5" customHeight="1" x14ac:dyDescent="0.3">
      <c r="A3" s="4" t="s">
        <v>39</v>
      </c>
      <c r="B3" s="4" t="s">
        <v>41</v>
      </c>
      <c r="C3" s="4" t="s">
        <v>45</v>
      </c>
      <c r="D3" s="4" t="s">
        <v>0</v>
      </c>
      <c r="E3" s="4" t="s">
        <v>99</v>
      </c>
      <c r="F3" s="4" t="s">
        <v>42</v>
      </c>
      <c r="G3" s="4" t="s">
        <v>13</v>
      </c>
    </row>
    <row r="4" spans="1:7" s="1" customFormat="1" ht="15" customHeight="1" x14ac:dyDescent="0.2">
      <c r="A4" s="59">
        <v>1</v>
      </c>
      <c r="B4" s="59">
        <v>2</v>
      </c>
      <c r="C4" s="59">
        <v>3</v>
      </c>
      <c r="D4" s="59">
        <v>4</v>
      </c>
      <c r="E4" s="59">
        <v>5</v>
      </c>
      <c r="F4" s="59">
        <v>6</v>
      </c>
      <c r="G4" s="59">
        <v>7</v>
      </c>
    </row>
    <row r="5" spans="1:7" s="151" customFormat="1" ht="17.25" customHeight="1" x14ac:dyDescent="0.25">
      <c r="A5" s="210"/>
      <c r="B5" s="210"/>
      <c r="C5" s="210"/>
      <c r="D5" s="116">
        <v>130</v>
      </c>
      <c r="E5" s="118"/>
      <c r="F5" s="210"/>
      <c r="G5" s="210"/>
    </row>
    <row r="6" spans="1:7" s="151" customFormat="1" ht="16.5" customHeight="1" x14ac:dyDescent="0.25">
      <c r="A6" s="209"/>
      <c r="B6" s="209"/>
      <c r="C6" s="149"/>
      <c r="D6" s="116">
        <v>140</v>
      </c>
      <c r="E6" s="118"/>
      <c r="F6" s="150"/>
      <c r="G6" s="150"/>
    </row>
    <row r="7" spans="1:7" s="151" customFormat="1" ht="16.5" customHeight="1" x14ac:dyDescent="0.25">
      <c r="A7" s="148"/>
      <c r="B7" s="148"/>
      <c r="C7" s="149"/>
      <c r="D7" s="116">
        <v>150</v>
      </c>
      <c r="E7" s="118"/>
      <c r="F7" s="150"/>
      <c r="G7" s="150"/>
    </row>
    <row r="8" spans="1:7" s="151" customFormat="1" ht="16.5" customHeight="1" x14ac:dyDescent="0.25">
      <c r="A8" s="148"/>
      <c r="B8" s="148"/>
      <c r="C8" s="149"/>
      <c r="D8" s="116">
        <v>160</v>
      </c>
      <c r="E8" s="118"/>
      <c r="F8" s="150"/>
      <c r="G8" s="150"/>
    </row>
    <row r="9" spans="1:7" s="151" customFormat="1" ht="16.5" customHeight="1" x14ac:dyDescent="0.25">
      <c r="A9" s="148"/>
      <c r="B9" s="148"/>
      <c r="C9" s="149"/>
      <c r="D9" s="116">
        <v>170</v>
      </c>
      <c r="E9" s="118"/>
      <c r="F9" s="150"/>
      <c r="G9" s="150"/>
    </row>
    <row r="10" spans="1:7" s="151" customFormat="1" ht="18" customHeight="1" x14ac:dyDescent="0.25">
      <c r="A10" s="209"/>
      <c r="B10" s="209"/>
      <c r="C10" s="149"/>
      <c r="D10" s="116">
        <v>180</v>
      </c>
      <c r="E10" s="118"/>
      <c r="F10" s="150"/>
      <c r="G10" s="150"/>
    </row>
    <row r="11" spans="1:7" s="152" customFormat="1" ht="18" customHeight="1" x14ac:dyDescent="0.3">
      <c r="A11" s="153"/>
      <c r="B11" s="154"/>
      <c r="C11" s="155" t="s">
        <v>47</v>
      </c>
      <c r="D11" s="211"/>
      <c r="E11" s="212">
        <f>SUM(E5:E10)</f>
        <v>0</v>
      </c>
      <c r="F11" s="156"/>
      <c r="G11" s="156"/>
    </row>
    <row r="12" spans="1:7" s="52" customFormat="1" ht="15" customHeight="1" x14ac:dyDescent="0.25">
      <c r="A12" s="51"/>
      <c r="B12" s="51"/>
      <c r="C12" s="51"/>
      <c r="D12" s="55"/>
      <c r="E12" s="53"/>
      <c r="F12" s="51"/>
      <c r="G12" s="51"/>
    </row>
    <row r="13" spans="1:7" s="52" customFormat="1" x14ac:dyDescent="0.3">
      <c r="A13" s="268" t="s">
        <v>81</v>
      </c>
      <c r="B13" s="268"/>
      <c r="C13" s="268"/>
      <c r="D13" s="268"/>
      <c r="E13" s="268"/>
      <c r="F13" s="268"/>
      <c r="G13" s="268"/>
    </row>
    <row r="14" spans="1:7" s="52" customFormat="1" x14ac:dyDescent="0.3">
      <c r="A14" s="268"/>
      <c r="B14" s="268"/>
      <c r="C14" s="268"/>
      <c r="D14" s="268"/>
      <c r="E14" s="268"/>
      <c r="F14" s="268"/>
      <c r="G14" s="268"/>
    </row>
    <row r="15" spans="1:7" ht="33.75" customHeight="1" x14ac:dyDescent="0.25">
      <c r="A15" s="6"/>
      <c r="B15" s="6"/>
      <c r="C15" s="6"/>
      <c r="D15" s="56"/>
      <c r="E15" s="6"/>
      <c r="F15" s="6"/>
      <c r="G15" s="6"/>
    </row>
    <row r="29" spans="2:7" x14ac:dyDescent="0.3">
      <c r="B29" s="3"/>
      <c r="C29" s="3"/>
      <c r="D29" s="57"/>
      <c r="E29" s="3"/>
      <c r="F29" s="3"/>
      <c r="G29" s="3"/>
    </row>
  </sheetData>
  <autoFilter ref="A4:G7"/>
  <mergeCells count="1">
    <mergeCell ref="A13:G14"/>
  </mergeCells>
  <phoneticPr fontId="0" type="noConversion"/>
  <pageMargins left="0.19685039370078741" right="0.19685039370078741" top="1.1417322834645669" bottom="0.55118110236220474" header="0.19685039370078741" footer="0.27559055118110237"/>
  <pageSetup paperSize="9" scale="98" fitToHeight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7"/>
  <sheetViews>
    <sheetView view="pageBreakPreview" topLeftCell="A6" zoomScaleNormal="100" zoomScaleSheetLayoutView="100" zoomScalePageLayoutView="25" workbookViewId="0">
      <selection activeCell="H11" sqref="H11"/>
    </sheetView>
  </sheetViews>
  <sheetFormatPr defaultColWidth="9.109375" defaultRowHeight="14.4" x14ac:dyDescent="0.3"/>
  <cols>
    <col min="1" max="1" width="12.44140625" style="86" customWidth="1"/>
    <col min="2" max="2" width="27" style="97" customWidth="1"/>
    <col min="3" max="3" width="11.88671875" style="86" customWidth="1"/>
    <col min="4" max="4" width="14.44140625" style="78" customWidth="1"/>
    <col min="5" max="5" width="21.109375" style="73" customWidth="1"/>
    <col min="6" max="6" width="17.88671875" style="73" customWidth="1"/>
    <col min="7" max="7" width="15.44140625" style="73" customWidth="1"/>
    <col min="8" max="8" width="17" style="78" customWidth="1"/>
    <col min="9" max="9" width="15.5546875" style="78" customWidth="1"/>
    <col min="10" max="16384" width="9.109375" style="73"/>
  </cols>
  <sheetData>
    <row r="1" spans="1:9" ht="15.6" x14ac:dyDescent="0.3">
      <c r="A1" s="269" t="s">
        <v>82</v>
      </c>
      <c r="B1" s="269"/>
      <c r="C1" s="269"/>
      <c r="D1" s="269"/>
      <c r="E1" s="270"/>
      <c r="F1" s="270"/>
      <c r="G1" s="270"/>
      <c r="H1" s="270"/>
      <c r="I1" s="270"/>
    </row>
    <row r="2" spans="1:9" ht="4.5" customHeight="1" x14ac:dyDescent="0.25">
      <c r="A2" s="74"/>
      <c r="B2" s="75"/>
      <c r="C2" s="74"/>
      <c r="D2" s="76"/>
      <c r="E2" s="77"/>
      <c r="F2" s="77"/>
      <c r="G2" s="77"/>
    </row>
    <row r="3" spans="1:9" s="157" customFormat="1" ht="84" customHeight="1" x14ac:dyDescent="0.3">
      <c r="A3" s="79" t="s">
        <v>3</v>
      </c>
      <c r="B3" s="80" t="s">
        <v>12</v>
      </c>
      <c r="C3" s="79" t="s">
        <v>7</v>
      </c>
      <c r="D3" s="81" t="s">
        <v>1</v>
      </c>
      <c r="E3" s="79" t="s">
        <v>4</v>
      </c>
      <c r="F3" s="79" t="s">
        <v>5</v>
      </c>
      <c r="G3" s="79" t="s">
        <v>6</v>
      </c>
      <c r="H3" s="81" t="s">
        <v>43</v>
      </c>
      <c r="I3" s="81" t="s">
        <v>44</v>
      </c>
    </row>
    <row r="4" spans="1:9" s="157" customFormat="1" ht="12.75" x14ac:dyDescent="0.25">
      <c r="A4" s="82">
        <v>1</v>
      </c>
      <c r="B4" s="83">
        <v>2</v>
      </c>
      <c r="C4" s="82">
        <v>3</v>
      </c>
      <c r="D4" s="82">
        <v>4</v>
      </c>
      <c r="E4" s="82">
        <v>5</v>
      </c>
      <c r="F4" s="82">
        <v>6</v>
      </c>
      <c r="G4" s="82">
        <v>7</v>
      </c>
      <c r="H4" s="84">
        <v>8</v>
      </c>
      <c r="I4" s="84">
        <v>9</v>
      </c>
    </row>
    <row r="5" spans="1:9" s="130" customFormat="1" ht="79.5" customHeight="1" x14ac:dyDescent="0.3">
      <c r="A5" s="214">
        <v>45877</v>
      </c>
      <c r="B5" s="215" t="s">
        <v>133</v>
      </c>
      <c r="C5" s="181">
        <v>250</v>
      </c>
      <c r="D5" s="182">
        <v>16600</v>
      </c>
      <c r="E5" s="180" t="s">
        <v>134</v>
      </c>
      <c r="F5" s="183" t="s">
        <v>148</v>
      </c>
      <c r="G5" s="183" t="s">
        <v>149</v>
      </c>
      <c r="H5" s="184"/>
      <c r="I5" s="195">
        <f>D5-H5</f>
        <v>16600</v>
      </c>
    </row>
    <row r="6" spans="1:9" s="130" customFormat="1" ht="90.75" customHeight="1" x14ac:dyDescent="0.3">
      <c r="A6" s="213">
        <v>45889</v>
      </c>
      <c r="B6" s="215" t="s">
        <v>133</v>
      </c>
      <c r="C6" s="181">
        <v>250</v>
      </c>
      <c r="D6" s="182">
        <v>12500</v>
      </c>
      <c r="E6" s="183" t="s">
        <v>135</v>
      </c>
      <c r="F6" s="183" t="s">
        <v>150</v>
      </c>
      <c r="G6" s="183" t="s">
        <v>151</v>
      </c>
      <c r="H6" s="184"/>
      <c r="I6" s="195">
        <f t="shared" ref="I6" si="0">D6-H6</f>
        <v>12500</v>
      </c>
    </row>
    <row r="7" spans="1:9" s="130" customFormat="1" ht="133.5" customHeight="1" x14ac:dyDescent="0.3">
      <c r="A7" s="213">
        <v>45908</v>
      </c>
      <c r="B7" s="180" t="s">
        <v>136</v>
      </c>
      <c r="C7" s="181">
        <v>270</v>
      </c>
      <c r="D7" s="182">
        <v>10000</v>
      </c>
      <c r="E7" s="183" t="s">
        <v>137</v>
      </c>
      <c r="F7" s="183" t="s">
        <v>152</v>
      </c>
      <c r="G7" s="183" t="s">
        <v>138</v>
      </c>
      <c r="H7" s="184"/>
      <c r="I7" s="195">
        <f t="shared" ref="I7:I8" si="1">D7-H7</f>
        <v>10000</v>
      </c>
    </row>
    <row r="8" spans="1:9" s="130" customFormat="1" ht="144.75" customHeight="1" x14ac:dyDescent="0.3">
      <c r="A8" s="213">
        <v>45908</v>
      </c>
      <c r="B8" s="180" t="s">
        <v>139</v>
      </c>
      <c r="C8" s="181">
        <v>280</v>
      </c>
      <c r="D8" s="182">
        <v>11000</v>
      </c>
      <c r="E8" s="183" t="s">
        <v>140</v>
      </c>
      <c r="F8" s="183" t="s">
        <v>153</v>
      </c>
      <c r="G8" s="183" t="s">
        <v>138</v>
      </c>
      <c r="H8" s="184"/>
      <c r="I8" s="195">
        <f t="shared" si="1"/>
        <v>11000</v>
      </c>
    </row>
    <row r="9" spans="1:9" s="163" customFormat="1" ht="17.25" customHeight="1" x14ac:dyDescent="0.3">
      <c r="A9" s="159"/>
      <c r="B9" s="160" t="s">
        <v>47</v>
      </c>
      <c r="C9" s="159"/>
      <c r="D9" s="161">
        <f>SUM(D5:D8)</f>
        <v>50100</v>
      </c>
      <c r="E9" s="162"/>
      <c r="F9" s="158"/>
      <c r="G9" s="158"/>
      <c r="H9" s="161">
        <f>SUM(H5:H8)</f>
        <v>0</v>
      </c>
      <c r="I9" s="161">
        <f>SUM(I5:I8)</f>
        <v>50100</v>
      </c>
    </row>
    <row r="10" spans="1:9" ht="16.8" x14ac:dyDescent="0.3">
      <c r="B10" s="87"/>
      <c r="C10" s="88"/>
      <c r="D10" s="89"/>
      <c r="E10" s="90"/>
      <c r="F10" s="90"/>
      <c r="G10" s="90"/>
      <c r="H10" s="91"/>
      <c r="I10" s="91"/>
    </row>
    <row r="11" spans="1:9" s="185" customFormat="1" ht="51.75" customHeight="1" x14ac:dyDescent="0.35">
      <c r="B11" s="186" t="s">
        <v>154</v>
      </c>
      <c r="C11" s="187"/>
      <c r="D11" s="188"/>
      <c r="E11" s="189"/>
      <c r="F11" s="207">
        <v>45923</v>
      </c>
      <c r="G11" s="189"/>
      <c r="H11" s="190" t="s">
        <v>155</v>
      </c>
      <c r="I11" s="191"/>
    </row>
    <row r="12" spans="1:9" s="108" customFormat="1" ht="9.75" customHeight="1" x14ac:dyDescent="0.3">
      <c r="A12" s="103"/>
      <c r="B12" s="104"/>
      <c r="C12" s="103"/>
      <c r="D12" s="164" t="s">
        <v>105</v>
      </c>
      <c r="E12" s="105"/>
      <c r="F12" s="106" t="s">
        <v>106</v>
      </c>
      <c r="G12" s="103"/>
      <c r="H12" s="106" t="s">
        <v>107</v>
      </c>
      <c r="I12" s="107"/>
    </row>
    <row r="13" spans="1:9" x14ac:dyDescent="0.3">
      <c r="A13" s="92"/>
      <c r="B13" s="93"/>
      <c r="C13" s="92"/>
      <c r="D13" s="94"/>
      <c r="E13" s="85"/>
      <c r="F13" s="85"/>
      <c r="G13" s="85"/>
      <c r="H13" s="91"/>
      <c r="I13" s="91"/>
    </row>
    <row r="14" spans="1:9" x14ac:dyDescent="0.3">
      <c r="A14" s="92"/>
      <c r="B14" s="93"/>
      <c r="C14" s="92"/>
      <c r="D14" s="91"/>
      <c r="E14" s="85"/>
      <c r="F14" s="95"/>
      <c r="G14" s="95"/>
      <c r="H14" s="96"/>
      <c r="I14" s="91"/>
    </row>
    <row r="15" spans="1:9" x14ac:dyDescent="0.3">
      <c r="A15" s="92"/>
      <c r="B15" s="93"/>
      <c r="C15" s="92"/>
      <c r="D15" s="91"/>
      <c r="E15" s="85"/>
      <c r="F15" s="85"/>
      <c r="G15" s="85"/>
      <c r="H15" s="91"/>
      <c r="I15" s="91"/>
    </row>
    <row r="16" spans="1:9" s="157" customFormat="1" ht="15.6" x14ac:dyDescent="0.3">
      <c r="A16" s="165" t="s">
        <v>112</v>
      </c>
      <c r="B16" s="93"/>
      <c r="C16" s="92"/>
      <c r="D16" s="91"/>
      <c r="E16" s="85"/>
      <c r="F16" s="85"/>
      <c r="G16" s="85"/>
      <c r="H16" s="91"/>
      <c r="I16" s="91"/>
    </row>
    <row r="17" spans="1:9" x14ac:dyDescent="0.3">
      <c r="A17" s="92"/>
      <c r="B17" s="93"/>
      <c r="C17" s="92"/>
      <c r="D17" s="91"/>
      <c r="E17" s="85"/>
      <c r="F17" s="85"/>
      <c r="G17" s="85"/>
      <c r="H17" s="91"/>
      <c r="I17" s="91"/>
    </row>
  </sheetData>
  <autoFilter ref="A4:I9"/>
  <mergeCells count="1">
    <mergeCell ref="A1:I1"/>
  </mergeCells>
  <phoneticPr fontId="0" type="noConversion"/>
  <pageMargins left="0.19685039370078741" right="0.19685039370078741" top="1.1417322834645669" bottom="0.55118110236220474" header="0.19685039370078741" footer="0.27559055118110237"/>
  <pageSetup paperSize="9" scale="49" fitToHeight="38" orientation="landscape" r:id="rId1"/>
  <ignoredErrors>
    <ignoredError sqref="D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Фин.отчет</vt:lpstr>
      <vt:lpstr>I Поступило в ИФ</vt:lpstr>
      <vt:lpstr>II Возвращено в ИФ</vt:lpstr>
      <vt:lpstr>III Возвращено в бюджет </vt:lpstr>
      <vt:lpstr>IV Израсходовано из ИФ</vt:lpstr>
      <vt:lpstr>'I Поступило в ИФ'!Область_печати</vt:lpstr>
      <vt:lpstr>'IV Израсходовано из ИФ'!Область_печати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2025-09-25T07:28:14Z</dcterms:modified>
</cp:coreProperties>
</file>